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matura\matura2022maj\zadanie_piate\"/>
    </mc:Choice>
  </mc:AlternateContent>
  <xr:revisionPtr revIDLastSave="0" documentId="13_ncr:1_{B0AF2EB1-7AEF-4D36-981C-0E246FCC31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2" sheetId="3" r:id="rId1"/>
    <sheet name="Arkusz7" sheetId="9" r:id="rId2"/>
    <sheet name="soki" sheetId="1" r:id="rId3"/>
    <sheet name="Arkusz3" sheetId="4" r:id="rId4"/>
    <sheet name="Arkusz6" sheetId="8" r:id="rId5"/>
    <sheet name="Arkusz4" sheetId="5" r:id="rId6"/>
  </sheets>
  <calcPr calcId="181029"/>
  <pivotCaches>
    <pivotCache cacheId="0" r:id="rId7"/>
    <pivotCache cacheId="11" r:id="rId8"/>
  </pivotCaches>
</workbook>
</file>

<file path=xl/calcChain.xml><?xml version="1.0" encoding="utf-8"?>
<calcChain xmlns="http://schemas.openxmlformats.org/spreadsheetml/2006/main">
  <c r="G24" i="5" l="1"/>
  <c r="G25" i="5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2" i="5"/>
  <c r="F6" i="5"/>
  <c r="F7" i="5"/>
  <c r="F9" i="5"/>
  <c r="F11" i="5"/>
  <c r="F12" i="5"/>
  <c r="F14" i="5"/>
  <c r="F15" i="5"/>
  <c r="F18" i="5"/>
  <c r="F20" i="5"/>
  <c r="F23" i="5"/>
  <c r="F24" i="5"/>
  <c r="F28" i="5"/>
  <c r="F29" i="5"/>
  <c r="F31" i="5"/>
  <c r="F32" i="5"/>
  <c r="F35" i="5"/>
  <c r="F36" i="5"/>
  <c r="F37" i="5"/>
  <c r="F40" i="5"/>
  <c r="F42" i="5"/>
  <c r="F44" i="5"/>
  <c r="F46" i="5"/>
  <c r="F51" i="5"/>
  <c r="F52" i="5"/>
  <c r="F54" i="5"/>
  <c r="F56" i="5"/>
  <c r="F57" i="5"/>
  <c r="F59" i="5"/>
  <c r="F61" i="5"/>
  <c r="F63" i="5"/>
  <c r="F64" i="5"/>
  <c r="F66" i="5"/>
  <c r="F67" i="5"/>
  <c r="F70" i="5"/>
  <c r="F72" i="5"/>
  <c r="F73" i="5"/>
  <c r="F76" i="5"/>
  <c r="F78" i="5"/>
  <c r="F80" i="5"/>
  <c r="F83" i="5"/>
  <c r="F85" i="5"/>
  <c r="F86" i="5"/>
  <c r="F88" i="5"/>
  <c r="F90" i="5"/>
  <c r="F92" i="5"/>
  <c r="F95" i="5"/>
  <c r="F96" i="5"/>
  <c r="F98" i="5"/>
  <c r="F99" i="5"/>
  <c r="F103" i="5"/>
  <c r="F105" i="5"/>
  <c r="F107" i="5"/>
  <c r="F108" i="5"/>
  <c r="F110" i="5"/>
  <c r="F113" i="5"/>
  <c r="F114" i="5"/>
  <c r="F116" i="5"/>
  <c r="F118" i="5"/>
  <c r="F120" i="5"/>
  <c r="F122" i="5"/>
  <c r="F124" i="5"/>
  <c r="F128" i="5"/>
  <c r="F130" i="5"/>
  <c r="F131" i="5"/>
  <c r="F134" i="5"/>
  <c r="F136" i="5"/>
  <c r="F138" i="5"/>
  <c r="F139" i="5"/>
  <c r="F142" i="5"/>
  <c r="F145" i="5"/>
  <c r="F148" i="5"/>
  <c r="F151" i="5"/>
  <c r="F152" i="5"/>
  <c r="F153" i="5"/>
  <c r="F155" i="5"/>
  <c r="F157" i="5"/>
  <c r="F158" i="5"/>
  <c r="F160" i="5"/>
  <c r="F161" i="5"/>
  <c r="F165" i="5"/>
  <c r="F166" i="5"/>
  <c r="F168" i="5"/>
  <c r="F169" i="5"/>
  <c r="F171" i="5"/>
  <c r="F174" i="5"/>
  <c r="F175" i="5"/>
  <c r="F176" i="5"/>
  <c r="F180" i="5"/>
  <c r="F182" i="5"/>
  <c r="F184" i="5"/>
  <c r="F187" i="5"/>
  <c r="F190" i="5"/>
  <c r="F191" i="5"/>
  <c r="F193" i="5"/>
  <c r="F195" i="5"/>
  <c r="F196" i="5"/>
  <c r="F198" i="5"/>
  <c r="F199" i="5"/>
  <c r="F203" i="5"/>
  <c r="F205" i="5"/>
  <c r="F206" i="5"/>
  <c r="F208" i="5"/>
  <c r="F209" i="5"/>
  <c r="F211" i="5"/>
  <c r="F212" i="5"/>
  <c r="F214" i="5"/>
  <c r="F216" i="5"/>
  <c r="F217" i="5"/>
  <c r="F219" i="5"/>
  <c r="F220" i="5"/>
  <c r="F222" i="5"/>
  <c r="F223" i="5"/>
  <c r="F225" i="5"/>
  <c r="F227" i="5"/>
  <c r="F228" i="5"/>
  <c r="F231" i="5"/>
  <c r="F234" i="5"/>
  <c r="F235" i="5"/>
  <c r="F238" i="5"/>
  <c r="F239" i="5"/>
  <c r="F241" i="5"/>
  <c r="F247" i="5"/>
  <c r="F250" i="5"/>
  <c r="F252" i="5"/>
  <c r="F254" i="5"/>
  <c r="F255" i="5"/>
  <c r="F256" i="5"/>
  <c r="F258" i="5"/>
  <c r="F260" i="5"/>
  <c r="F261" i="5"/>
  <c r="F262" i="5"/>
  <c r="F267" i="5"/>
  <c r="F268" i="5"/>
  <c r="F270" i="5"/>
  <c r="F272" i="5"/>
  <c r="F274" i="5"/>
  <c r="F277" i="5"/>
  <c r="F278" i="5"/>
  <c r="F280" i="5"/>
  <c r="F281" i="5"/>
  <c r="F282" i="5"/>
  <c r="F284" i="5"/>
  <c r="F287" i="5"/>
  <c r="F289" i="5"/>
  <c r="F290" i="5"/>
  <c r="F292" i="5"/>
  <c r="F294" i="5"/>
  <c r="F295" i="5"/>
  <c r="F297" i="5"/>
  <c r="F299" i="5"/>
  <c r="F300" i="5"/>
  <c r="F302" i="5"/>
  <c r="F305" i="5"/>
  <c r="F307" i="5"/>
  <c r="F308" i="5"/>
  <c r="F310" i="5"/>
  <c r="F313" i="5"/>
  <c r="F317" i="5"/>
  <c r="F319" i="5"/>
  <c r="F320" i="5"/>
  <c r="F323" i="5"/>
  <c r="F325" i="5"/>
  <c r="F326" i="5"/>
  <c r="F328" i="5"/>
  <c r="F330" i="5"/>
  <c r="F332" i="5"/>
  <c r="F333" i="5"/>
  <c r="F335" i="5"/>
  <c r="F336" i="5"/>
  <c r="F338" i="5"/>
  <c r="F339" i="5"/>
  <c r="F342" i="5"/>
  <c r="F343" i="5"/>
  <c r="F345" i="5"/>
  <c r="F346" i="5"/>
  <c r="F347" i="5"/>
  <c r="F350" i="5"/>
  <c r="F352" i="5"/>
  <c r="F355" i="5"/>
  <c r="F358" i="5"/>
  <c r="F361" i="5"/>
  <c r="F364" i="5"/>
  <c r="F366" i="5"/>
  <c r="F367" i="5"/>
  <c r="F369" i="5"/>
  <c r="F371" i="5"/>
  <c r="F373" i="5"/>
  <c r="F376" i="5"/>
  <c r="F378" i="5"/>
  <c r="F380" i="5"/>
  <c r="F381" i="5"/>
  <c r="F383" i="5"/>
  <c r="F384" i="5"/>
  <c r="F386" i="5"/>
  <c r="F389" i="5"/>
  <c r="F390" i="5"/>
  <c r="F392" i="5"/>
  <c r="F394" i="5"/>
  <c r="F395" i="5"/>
  <c r="F398" i="5"/>
  <c r="F399" i="5"/>
  <c r="F402" i="5"/>
  <c r="F404" i="5"/>
  <c r="F406" i="5"/>
  <c r="F408" i="5"/>
  <c r="F411" i="5"/>
  <c r="F412" i="5"/>
  <c r="F413" i="5"/>
  <c r="F415" i="5"/>
  <c r="F416" i="5"/>
  <c r="F418" i="5"/>
  <c r="F419" i="5"/>
  <c r="F420" i="5"/>
  <c r="F424" i="5"/>
  <c r="F426" i="5"/>
  <c r="F427" i="5"/>
  <c r="F429" i="5"/>
  <c r="F430" i="5"/>
  <c r="F432" i="5"/>
  <c r="F433" i="5"/>
  <c r="F435" i="5"/>
  <c r="F436" i="5"/>
  <c r="F437" i="5"/>
  <c r="F440" i="5"/>
  <c r="F442" i="5"/>
  <c r="F444" i="5"/>
  <c r="F448" i="5"/>
  <c r="F450" i="5"/>
  <c r="F451" i="5"/>
  <c r="F454" i="5"/>
  <c r="F456" i="5"/>
  <c r="F457" i="5"/>
  <c r="F461" i="5"/>
  <c r="F462" i="5"/>
  <c r="F464" i="5"/>
  <c r="F465" i="5"/>
  <c r="F467" i="5"/>
  <c r="F468" i="5"/>
  <c r="F470" i="5"/>
  <c r="F474" i="5"/>
  <c r="F475" i="5"/>
  <c r="F478" i="5"/>
  <c r="F479" i="5"/>
  <c r="F481" i="5"/>
  <c r="F482" i="5"/>
  <c r="F484" i="5"/>
  <c r="F485" i="5"/>
  <c r="F487" i="5"/>
  <c r="F491" i="5"/>
  <c r="F493" i="5"/>
  <c r="F495" i="5"/>
  <c r="F496" i="5"/>
  <c r="F499" i="5"/>
  <c r="F501" i="5"/>
  <c r="F503" i="5"/>
  <c r="F504" i="5"/>
  <c r="F510" i="5"/>
  <c r="F512" i="5"/>
  <c r="F513" i="5"/>
  <c r="F515" i="5"/>
  <c r="F517" i="5"/>
  <c r="F518" i="5"/>
  <c r="F520" i="5"/>
  <c r="F521" i="5"/>
  <c r="F523" i="5"/>
  <c r="F524" i="5"/>
  <c r="F527" i="5"/>
  <c r="F528" i="5"/>
  <c r="F531" i="5"/>
  <c r="F532" i="5"/>
  <c r="F534" i="5"/>
  <c r="F536" i="5"/>
  <c r="F537" i="5"/>
  <c r="F539" i="5"/>
  <c r="F541" i="5"/>
  <c r="F543" i="5"/>
  <c r="F546" i="5"/>
  <c r="F550" i="5"/>
  <c r="F552" i="5"/>
  <c r="F555" i="5"/>
  <c r="F557" i="5"/>
  <c r="F560" i="5"/>
  <c r="F561" i="5"/>
  <c r="F563" i="5"/>
  <c r="F565" i="5"/>
  <c r="F566" i="5"/>
  <c r="F568" i="5"/>
  <c r="F569" i="5"/>
  <c r="F572" i="5"/>
  <c r="F573" i="5"/>
  <c r="F575" i="5"/>
  <c r="F576" i="5"/>
  <c r="F578" i="5"/>
  <c r="F580" i="5"/>
  <c r="F583" i="5"/>
  <c r="F585" i="5"/>
  <c r="F587" i="5"/>
  <c r="F589" i="5"/>
  <c r="F591" i="5"/>
  <c r="F592" i="5"/>
  <c r="F594" i="5"/>
  <c r="F596" i="5"/>
  <c r="F599" i="5"/>
  <c r="F601" i="5"/>
  <c r="F602" i="5"/>
  <c r="F604" i="5"/>
  <c r="F606" i="5"/>
  <c r="F608" i="5"/>
  <c r="F609" i="5"/>
  <c r="F610" i="5"/>
  <c r="F612" i="5"/>
  <c r="F613" i="5"/>
  <c r="F615" i="5"/>
  <c r="F616" i="5"/>
  <c r="F617" i="5"/>
  <c r="F619" i="5"/>
  <c r="F622" i="5"/>
  <c r="F625" i="5"/>
  <c r="F626" i="5"/>
  <c r="F629" i="5"/>
  <c r="F631" i="5"/>
  <c r="F632" i="5"/>
  <c r="F634" i="5"/>
  <c r="F637" i="5"/>
  <c r="F639" i="5"/>
  <c r="F641" i="5"/>
  <c r="F642" i="5"/>
  <c r="F644" i="5"/>
  <c r="F645" i="5"/>
  <c r="F647" i="5"/>
  <c r="F651" i="5"/>
  <c r="F653" i="5"/>
  <c r="F654" i="5"/>
  <c r="F655" i="5"/>
  <c r="F657" i="5"/>
  <c r="F659" i="5"/>
  <c r="F660" i="5"/>
  <c r="F663" i="5"/>
  <c r="F665" i="5"/>
  <c r="F666" i="5"/>
  <c r="F667" i="5"/>
  <c r="F670" i="5"/>
  <c r="F671" i="5"/>
  <c r="F672" i="5"/>
  <c r="F674" i="5"/>
  <c r="F675" i="5"/>
  <c r="F676" i="5"/>
  <c r="F678" i="5"/>
  <c r="F681" i="5"/>
  <c r="F682" i="5"/>
  <c r="F684" i="5"/>
  <c r="F686" i="5"/>
  <c r="F687" i="5"/>
  <c r="F689" i="5"/>
  <c r="F690" i="5"/>
  <c r="F692" i="5"/>
  <c r="F695" i="5"/>
  <c r="F697" i="5"/>
  <c r="F698" i="5"/>
  <c r="F700" i="5"/>
  <c r="F702" i="5"/>
  <c r="F704" i="5"/>
  <c r="F705" i="5"/>
  <c r="F711" i="5"/>
  <c r="F712" i="5"/>
  <c r="F714" i="5"/>
  <c r="F715" i="5"/>
  <c r="F717" i="5"/>
  <c r="F719" i="5"/>
  <c r="F720" i="5"/>
  <c r="F721" i="5"/>
  <c r="F723" i="5"/>
  <c r="F727" i="5"/>
  <c r="F728" i="5"/>
  <c r="F730" i="5"/>
  <c r="F731" i="5"/>
  <c r="F733" i="5"/>
  <c r="F736" i="5"/>
  <c r="F738" i="5"/>
  <c r="F739" i="5"/>
  <c r="F743" i="5"/>
  <c r="F745" i="5"/>
  <c r="F746" i="5"/>
  <c r="F747" i="5"/>
  <c r="F749" i="5"/>
  <c r="F750" i="5"/>
  <c r="F752" i="5"/>
  <c r="F754" i="5"/>
  <c r="F755" i="5"/>
  <c r="F4" i="5"/>
  <c r="F3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2" i="8"/>
  <c r="C2" i="8"/>
  <c r="D2" i="8" s="1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2" i="5"/>
  <c r="C3" i="5"/>
  <c r="C4" i="5"/>
  <c r="C5" i="5"/>
  <c r="F5" i="5" s="1"/>
  <c r="C6" i="5"/>
  <c r="C7" i="5"/>
  <c r="C8" i="5"/>
  <c r="F8" i="5" s="1"/>
  <c r="C9" i="5"/>
  <c r="C10" i="5"/>
  <c r="F10" i="5" s="1"/>
  <c r="C11" i="5"/>
  <c r="C12" i="5"/>
  <c r="C13" i="5"/>
  <c r="F13" i="5" s="1"/>
  <c r="C14" i="5"/>
  <c r="C15" i="5"/>
  <c r="C16" i="5"/>
  <c r="F16" i="5" s="1"/>
  <c r="C17" i="5"/>
  <c r="F17" i="5" s="1"/>
  <c r="C18" i="5"/>
  <c r="C19" i="5"/>
  <c r="F19" i="5" s="1"/>
  <c r="C20" i="5"/>
  <c r="C21" i="5"/>
  <c r="F21" i="5" s="1"/>
  <c r="C22" i="5"/>
  <c r="F22" i="5" s="1"/>
  <c r="C23" i="5"/>
  <c r="C24" i="5"/>
  <c r="C25" i="5"/>
  <c r="F25" i="5" s="1"/>
  <c r="C26" i="5"/>
  <c r="F26" i="5" s="1"/>
  <c r="C27" i="5"/>
  <c r="F27" i="5" s="1"/>
  <c r="C28" i="5"/>
  <c r="C29" i="5"/>
  <c r="C30" i="5"/>
  <c r="F30" i="5" s="1"/>
  <c r="C31" i="5"/>
  <c r="C32" i="5"/>
  <c r="C33" i="5"/>
  <c r="F33" i="5" s="1"/>
  <c r="C34" i="5"/>
  <c r="F34" i="5" s="1"/>
  <c r="C35" i="5"/>
  <c r="C36" i="5"/>
  <c r="C37" i="5"/>
  <c r="C38" i="5"/>
  <c r="F38" i="5" s="1"/>
  <c r="C39" i="5"/>
  <c r="F39" i="5" s="1"/>
  <c r="C40" i="5"/>
  <c r="C41" i="5"/>
  <c r="F41" i="5" s="1"/>
  <c r="C42" i="5"/>
  <c r="C43" i="5"/>
  <c r="F43" i="5" s="1"/>
  <c r="C44" i="5"/>
  <c r="C45" i="5"/>
  <c r="F45" i="5" s="1"/>
  <c r="C46" i="5"/>
  <c r="C47" i="5"/>
  <c r="F47" i="5" s="1"/>
  <c r="C48" i="5"/>
  <c r="F48" i="5" s="1"/>
  <c r="C49" i="5"/>
  <c r="F49" i="5" s="1"/>
  <c r="C50" i="5"/>
  <c r="F50" i="5" s="1"/>
  <c r="C51" i="5"/>
  <c r="C52" i="5"/>
  <c r="C53" i="5"/>
  <c r="F53" i="5" s="1"/>
  <c r="C54" i="5"/>
  <c r="C55" i="5"/>
  <c r="F55" i="5" s="1"/>
  <c r="C56" i="5"/>
  <c r="C57" i="5"/>
  <c r="C58" i="5"/>
  <c r="F58" i="5" s="1"/>
  <c r="C59" i="5"/>
  <c r="C60" i="5"/>
  <c r="F60" i="5" s="1"/>
  <c r="C61" i="5"/>
  <c r="C62" i="5"/>
  <c r="F62" i="5" s="1"/>
  <c r="C63" i="5"/>
  <c r="C64" i="5"/>
  <c r="C65" i="5"/>
  <c r="F65" i="5" s="1"/>
  <c r="C66" i="5"/>
  <c r="C67" i="5"/>
  <c r="C68" i="5"/>
  <c r="F68" i="5" s="1"/>
  <c r="C69" i="5"/>
  <c r="F69" i="5" s="1"/>
  <c r="C70" i="5"/>
  <c r="C71" i="5"/>
  <c r="F71" i="5" s="1"/>
  <c r="C72" i="5"/>
  <c r="C73" i="5"/>
  <c r="C74" i="5"/>
  <c r="F74" i="5" s="1"/>
  <c r="C75" i="5"/>
  <c r="F75" i="5" s="1"/>
  <c r="C76" i="5"/>
  <c r="C77" i="5"/>
  <c r="F77" i="5" s="1"/>
  <c r="C78" i="5"/>
  <c r="C79" i="5"/>
  <c r="F79" i="5" s="1"/>
  <c r="C80" i="5"/>
  <c r="C81" i="5"/>
  <c r="F81" i="5" s="1"/>
  <c r="C82" i="5"/>
  <c r="F82" i="5" s="1"/>
  <c r="C83" i="5"/>
  <c r="C84" i="5"/>
  <c r="F84" i="5" s="1"/>
  <c r="C85" i="5"/>
  <c r="C86" i="5"/>
  <c r="C87" i="5"/>
  <c r="F87" i="5" s="1"/>
  <c r="C88" i="5"/>
  <c r="C89" i="5"/>
  <c r="F89" i="5" s="1"/>
  <c r="C90" i="5"/>
  <c r="C91" i="5"/>
  <c r="F91" i="5" s="1"/>
  <c r="C92" i="5"/>
  <c r="C93" i="5"/>
  <c r="F93" i="5" s="1"/>
  <c r="C94" i="5"/>
  <c r="F94" i="5" s="1"/>
  <c r="C95" i="5"/>
  <c r="C96" i="5"/>
  <c r="C97" i="5"/>
  <c r="F97" i="5" s="1"/>
  <c r="C98" i="5"/>
  <c r="C99" i="5"/>
  <c r="C100" i="5"/>
  <c r="F100" i="5" s="1"/>
  <c r="C101" i="5"/>
  <c r="F101" i="5" s="1"/>
  <c r="C102" i="5"/>
  <c r="F102" i="5" s="1"/>
  <c r="C103" i="5"/>
  <c r="C104" i="5"/>
  <c r="F104" i="5" s="1"/>
  <c r="C105" i="5"/>
  <c r="C106" i="5"/>
  <c r="F106" i="5" s="1"/>
  <c r="C107" i="5"/>
  <c r="C108" i="5"/>
  <c r="C109" i="5"/>
  <c r="F109" i="5" s="1"/>
  <c r="C110" i="5"/>
  <c r="C111" i="5"/>
  <c r="F111" i="5" s="1"/>
  <c r="C112" i="5"/>
  <c r="F112" i="5" s="1"/>
  <c r="C113" i="5"/>
  <c r="C114" i="5"/>
  <c r="C115" i="5"/>
  <c r="F115" i="5" s="1"/>
  <c r="C116" i="5"/>
  <c r="C117" i="5"/>
  <c r="F117" i="5" s="1"/>
  <c r="C118" i="5"/>
  <c r="C119" i="5"/>
  <c r="F119" i="5" s="1"/>
  <c r="C120" i="5"/>
  <c r="C121" i="5"/>
  <c r="F121" i="5" s="1"/>
  <c r="C122" i="5"/>
  <c r="C123" i="5"/>
  <c r="F123" i="5" s="1"/>
  <c r="C124" i="5"/>
  <c r="C125" i="5"/>
  <c r="F125" i="5" s="1"/>
  <c r="C126" i="5"/>
  <c r="F126" i="5" s="1"/>
  <c r="C127" i="5"/>
  <c r="F127" i="5" s="1"/>
  <c r="C128" i="5"/>
  <c r="C129" i="5"/>
  <c r="F129" i="5" s="1"/>
  <c r="C130" i="5"/>
  <c r="C131" i="5"/>
  <c r="C132" i="5"/>
  <c r="F132" i="5" s="1"/>
  <c r="C133" i="5"/>
  <c r="F133" i="5" s="1"/>
  <c r="C134" i="5"/>
  <c r="C135" i="5"/>
  <c r="F135" i="5" s="1"/>
  <c r="C136" i="5"/>
  <c r="C137" i="5"/>
  <c r="F137" i="5" s="1"/>
  <c r="C138" i="5"/>
  <c r="C139" i="5"/>
  <c r="C140" i="5"/>
  <c r="F140" i="5" s="1"/>
  <c r="C141" i="5"/>
  <c r="F141" i="5" s="1"/>
  <c r="C142" i="5"/>
  <c r="C143" i="5"/>
  <c r="F143" i="5" s="1"/>
  <c r="C144" i="5"/>
  <c r="F144" i="5" s="1"/>
  <c r="C145" i="5"/>
  <c r="C146" i="5"/>
  <c r="F146" i="5" s="1"/>
  <c r="C147" i="5"/>
  <c r="F147" i="5" s="1"/>
  <c r="C148" i="5"/>
  <c r="C149" i="5"/>
  <c r="F149" i="5" s="1"/>
  <c r="C150" i="5"/>
  <c r="F150" i="5" s="1"/>
  <c r="C151" i="5"/>
  <c r="C152" i="5"/>
  <c r="C153" i="5"/>
  <c r="C154" i="5"/>
  <c r="F154" i="5" s="1"/>
  <c r="C155" i="5"/>
  <c r="C156" i="5"/>
  <c r="F156" i="5" s="1"/>
  <c r="C157" i="5"/>
  <c r="C158" i="5"/>
  <c r="C159" i="5"/>
  <c r="F159" i="5" s="1"/>
  <c r="C160" i="5"/>
  <c r="C161" i="5"/>
  <c r="C162" i="5"/>
  <c r="F162" i="5" s="1"/>
  <c r="C163" i="5"/>
  <c r="F163" i="5" s="1"/>
  <c r="C164" i="5"/>
  <c r="F164" i="5" s="1"/>
  <c r="C165" i="5"/>
  <c r="C166" i="5"/>
  <c r="C167" i="5"/>
  <c r="F167" i="5" s="1"/>
  <c r="C168" i="5"/>
  <c r="C169" i="5"/>
  <c r="C170" i="5"/>
  <c r="F170" i="5" s="1"/>
  <c r="C171" i="5"/>
  <c r="C172" i="5"/>
  <c r="F172" i="5" s="1"/>
  <c r="C173" i="5"/>
  <c r="F173" i="5" s="1"/>
  <c r="C174" i="5"/>
  <c r="C175" i="5"/>
  <c r="C176" i="5"/>
  <c r="C177" i="5"/>
  <c r="F177" i="5" s="1"/>
  <c r="C178" i="5"/>
  <c r="F178" i="5" s="1"/>
  <c r="C179" i="5"/>
  <c r="F179" i="5" s="1"/>
  <c r="C180" i="5"/>
  <c r="C181" i="5"/>
  <c r="F181" i="5" s="1"/>
  <c r="C182" i="5"/>
  <c r="C183" i="5"/>
  <c r="F183" i="5" s="1"/>
  <c r="C184" i="5"/>
  <c r="C185" i="5"/>
  <c r="F185" i="5" s="1"/>
  <c r="C186" i="5"/>
  <c r="F186" i="5" s="1"/>
  <c r="C187" i="5"/>
  <c r="C188" i="5"/>
  <c r="F188" i="5" s="1"/>
  <c r="C189" i="5"/>
  <c r="F189" i="5" s="1"/>
  <c r="C190" i="5"/>
  <c r="C191" i="5"/>
  <c r="C192" i="5"/>
  <c r="F192" i="5" s="1"/>
  <c r="C193" i="5"/>
  <c r="C194" i="5"/>
  <c r="F194" i="5" s="1"/>
  <c r="C195" i="5"/>
  <c r="C196" i="5"/>
  <c r="C197" i="5"/>
  <c r="F197" i="5" s="1"/>
  <c r="C198" i="5"/>
  <c r="C199" i="5"/>
  <c r="C200" i="5"/>
  <c r="F200" i="5" s="1"/>
  <c r="C201" i="5"/>
  <c r="F201" i="5" s="1"/>
  <c r="C202" i="5"/>
  <c r="F202" i="5" s="1"/>
  <c r="C203" i="5"/>
  <c r="C204" i="5"/>
  <c r="F204" i="5" s="1"/>
  <c r="C205" i="5"/>
  <c r="C206" i="5"/>
  <c r="C207" i="5"/>
  <c r="F207" i="5" s="1"/>
  <c r="C208" i="5"/>
  <c r="C209" i="5"/>
  <c r="C210" i="5"/>
  <c r="F210" i="5" s="1"/>
  <c r="C211" i="5"/>
  <c r="C212" i="5"/>
  <c r="C213" i="5"/>
  <c r="F213" i="5" s="1"/>
  <c r="C214" i="5"/>
  <c r="C215" i="5"/>
  <c r="F215" i="5" s="1"/>
  <c r="C216" i="5"/>
  <c r="C217" i="5"/>
  <c r="C218" i="5"/>
  <c r="F218" i="5" s="1"/>
  <c r="C219" i="5"/>
  <c r="C220" i="5"/>
  <c r="C221" i="5"/>
  <c r="F221" i="5" s="1"/>
  <c r="C222" i="5"/>
  <c r="C223" i="5"/>
  <c r="C224" i="5"/>
  <c r="F224" i="5" s="1"/>
  <c r="C225" i="5"/>
  <c r="C226" i="5"/>
  <c r="F226" i="5" s="1"/>
  <c r="C227" i="5"/>
  <c r="C228" i="5"/>
  <c r="C229" i="5"/>
  <c r="F229" i="5" s="1"/>
  <c r="C230" i="5"/>
  <c r="F230" i="5" s="1"/>
  <c r="C231" i="5"/>
  <c r="C232" i="5"/>
  <c r="F232" i="5" s="1"/>
  <c r="C233" i="5"/>
  <c r="F233" i="5" s="1"/>
  <c r="C234" i="5"/>
  <c r="C235" i="5"/>
  <c r="C236" i="5"/>
  <c r="F236" i="5" s="1"/>
  <c r="C237" i="5"/>
  <c r="F237" i="5" s="1"/>
  <c r="C238" i="5"/>
  <c r="C239" i="5"/>
  <c r="C240" i="5"/>
  <c r="F240" i="5" s="1"/>
  <c r="C241" i="5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C248" i="5"/>
  <c r="F248" i="5" s="1"/>
  <c r="C249" i="5"/>
  <c r="F249" i="5" s="1"/>
  <c r="C250" i="5"/>
  <c r="C251" i="5"/>
  <c r="F251" i="5" s="1"/>
  <c r="C252" i="5"/>
  <c r="C253" i="5"/>
  <c r="F253" i="5" s="1"/>
  <c r="C254" i="5"/>
  <c r="C255" i="5"/>
  <c r="C256" i="5"/>
  <c r="C257" i="5"/>
  <c r="F257" i="5" s="1"/>
  <c r="C258" i="5"/>
  <c r="C259" i="5"/>
  <c r="F259" i="5" s="1"/>
  <c r="C260" i="5"/>
  <c r="C261" i="5"/>
  <c r="C262" i="5"/>
  <c r="C263" i="5"/>
  <c r="F263" i="5" s="1"/>
  <c r="C264" i="5"/>
  <c r="F264" i="5" s="1"/>
  <c r="C265" i="5"/>
  <c r="F265" i="5" s="1"/>
  <c r="C266" i="5"/>
  <c r="F266" i="5" s="1"/>
  <c r="C267" i="5"/>
  <c r="C268" i="5"/>
  <c r="C269" i="5"/>
  <c r="F269" i="5" s="1"/>
  <c r="C270" i="5"/>
  <c r="C271" i="5"/>
  <c r="F271" i="5" s="1"/>
  <c r="C272" i="5"/>
  <c r="C273" i="5"/>
  <c r="F273" i="5" s="1"/>
  <c r="C274" i="5"/>
  <c r="C275" i="5"/>
  <c r="F275" i="5" s="1"/>
  <c r="C276" i="5"/>
  <c r="F276" i="5" s="1"/>
  <c r="C277" i="5"/>
  <c r="C278" i="5"/>
  <c r="C279" i="5"/>
  <c r="F279" i="5" s="1"/>
  <c r="C280" i="5"/>
  <c r="C281" i="5"/>
  <c r="C282" i="5"/>
  <c r="C283" i="5"/>
  <c r="F283" i="5" s="1"/>
  <c r="C284" i="5"/>
  <c r="C285" i="5"/>
  <c r="F285" i="5" s="1"/>
  <c r="C286" i="5"/>
  <c r="F286" i="5" s="1"/>
  <c r="C287" i="5"/>
  <c r="C288" i="5"/>
  <c r="F288" i="5" s="1"/>
  <c r="C289" i="5"/>
  <c r="C290" i="5"/>
  <c r="C291" i="5"/>
  <c r="F291" i="5" s="1"/>
  <c r="C292" i="5"/>
  <c r="C293" i="5"/>
  <c r="F293" i="5" s="1"/>
  <c r="C294" i="5"/>
  <c r="C295" i="5"/>
  <c r="C296" i="5"/>
  <c r="F296" i="5" s="1"/>
  <c r="C297" i="5"/>
  <c r="C298" i="5"/>
  <c r="F298" i="5" s="1"/>
  <c r="C299" i="5"/>
  <c r="C300" i="5"/>
  <c r="C301" i="5"/>
  <c r="F301" i="5" s="1"/>
  <c r="C302" i="5"/>
  <c r="C303" i="5"/>
  <c r="F303" i="5" s="1"/>
  <c r="C304" i="5"/>
  <c r="F304" i="5" s="1"/>
  <c r="C305" i="5"/>
  <c r="C306" i="5"/>
  <c r="F306" i="5" s="1"/>
  <c r="C307" i="5"/>
  <c r="C308" i="5"/>
  <c r="C309" i="5"/>
  <c r="F309" i="5" s="1"/>
  <c r="C310" i="5"/>
  <c r="C311" i="5"/>
  <c r="F311" i="5" s="1"/>
  <c r="C312" i="5"/>
  <c r="F312" i="5" s="1"/>
  <c r="C313" i="5"/>
  <c r="C314" i="5"/>
  <c r="F314" i="5" s="1"/>
  <c r="C315" i="5"/>
  <c r="F315" i="5" s="1"/>
  <c r="C316" i="5"/>
  <c r="F316" i="5" s="1"/>
  <c r="C317" i="5"/>
  <c r="C318" i="5"/>
  <c r="F318" i="5" s="1"/>
  <c r="C319" i="5"/>
  <c r="C320" i="5"/>
  <c r="C321" i="5"/>
  <c r="F321" i="5" s="1"/>
  <c r="C322" i="5"/>
  <c r="F322" i="5" s="1"/>
  <c r="C323" i="5"/>
  <c r="C324" i="5"/>
  <c r="F324" i="5" s="1"/>
  <c r="C325" i="5"/>
  <c r="C326" i="5"/>
  <c r="C327" i="5"/>
  <c r="F327" i="5" s="1"/>
  <c r="C328" i="5"/>
  <c r="C329" i="5"/>
  <c r="F329" i="5" s="1"/>
  <c r="C330" i="5"/>
  <c r="C331" i="5"/>
  <c r="F331" i="5" s="1"/>
  <c r="C332" i="5"/>
  <c r="C333" i="5"/>
  <c r="C334" i="5"/>
  <c r="F334" i="5" s="1"/>
  <c r="C335" i="5"/>
  <c r="C336" i="5"/>
  <c r="C337" i="5"/>
  <c r="F337" i="5" s="1"/>
  <c r="C338" i="5"/>
  <c r="C339" i="5"/>
  <c r="C340" i="5"/>
  <c r="F340" i="5" s="1"/>
  <c r="C341" i="5"/>
  <c r="F341" i="5" s="1"/>
  <c r="C342" i="5"/>
  <c r="C343" i="5"/>
  <c r="C344" i="5"/>
  <c r="F344" i="5" s="1"/>
  <c r="C345" i="5"/>
  <c r="C346" i="5"/>
  <c r="C347" i="5"/>
  <c r="C348" i="5"/>
  <c r="F348" i="5" s="1"/>
  <c r="C349" i="5"/>
  <c r="F349" i="5" s="1"/>
  <c r="C350" i="5"/>
  <c r="C351" i="5"/>
  <c r="F351" i="5" s="1"/>
  <c r="C352" i="5"/>
  <c r="C353" i="5"/>
  <c r="F353" i="5" s="1"/>
  <c r="C354" i="5"/>
  <c r="F354" i="5" s="1"/>
  <c r="C355" i="5"/>
  <c r="C356" i="5"/>
  <c r="F356" i="5" s="1"/>
  <c r="C357" i="5"/>
  <c r="F357" i="5" s="1"/>
  <c r="C358" i="5"/>
  <c r="C359" i="5"/>
  <c r="F359" i="5" s="1"/>
  <c r="C360" i="5"/>
  <c r="F360" i="5" s="1"/>
  <c r="C361" i="5"/>
  <c r="C362" i="5"/>
  <c r="F362" i="5" s="1"/>
  <c r="C363" i="5"/>
  <c r="F363" i="5" s="1"/>
  <c r="C364" i="5"/>
  <c r="C365" i="5"/>
  <c r="F365" i="5" s="1"/>
  <c r="C366" i="5"/>
  <c r="C367" i="5"/>
  <c r="C368" i="5"/>
  <c r="F368" i="5" s="1"/>
  <c r="C369" i="5"/>
  <c r="C370" i="5"/>
  <c r="F370" i="5" s="1"/>
  <c r="C371" i="5"/>
  <c r="C372" i="5"/>
  <c r="F372" i="5" s="1"/>
  <c r="C373" i="5"/>
  <c r="C374" i="5"/>
  <c r="F374" i="5" s="1"/>
  <c r="C375" i="5"/>
  <c r="F375" i="5" s="1"/>
  <c r="C376" i="5"/>
  <c r="C377" i="5"/>
  <c r="F377" i="5" s="1"/>
  <c r="C378" i="5"/>
  <c r="C379" i="5"/>
  <c r="F379" i="5" s="1"/>
  <c r="C380" i="5"/>
  <c r="C381" i="5"/>
  <c r="C382" i="5"/>
  <c r="F382" i="5" s="1"/>
  <c r="C383" i="5"/>
  <c r="C384" i="5"/>
  <c r="C385" i="5"/>
  <c r="F385" i="5" s="1"/>
  <c r="C386" i="5"/>
  <c r="C387" i="5"/>
  <c r="F387" i="5" s="1"/>
  <c r="C388" i="5"/>
  <c r="F388" i="5" s="1"/>
  <c r="C389" i="5"/>
  <c r="C390" i="5"/>
  <c r="C391" i="5"/>
  <c r="F391" i="5" s="1"/>
  <c r="C392" i="5"/>
  <c r="C393" i="5"/>
  <c r="F393" i="5" s="1"/>
  <c r="C394" i="5"/>
  <c r="C395" i="5"/>
  <c r="C396" i="5"/>
  <c r="F396" i="5" s="1"/>
  <c r="C397" i="5"/>
  <c r="F397" i="5" s="1"/>
  <c r="C398" i="5"/>
  <c r="C399" i="5"/>
  <c r="C400" i="5"/>
  <c r="F400" i="5" s="1"/>
  <c r="C401" i="5"/>
  <c r="F401" i="5" s="1"/>
  <c r="C402" i="5"/>
  <c r="C403" i="5"/>
  <c r="F403" i="5" s="1"/>
  <c r="C404" i="5"/>
  <c r="C405" i="5"/>
  <c r="F405" i="5" s="1"/>
  <c r="C406" i="5"/>
  <c r="C407" i="5"/>
  <c r="F407" i="5" s="1"/>
  <c r="C408" i="5"/>
  <c r="C409" i="5"/>
  <c r="F409" i="5" s="1"/>
  <c r="C410" i="5"/>
  <c r="F410" i="5" s="1"/>
  <c r="C411" i="5"/>
  <c r="C412" i="5"/>
  <c r="C413" i="5"/>
  <c r="C414" i="5"/>
  <c r="F414" i="5" s="1"/>
  <c r="C415" i="5"/>
  <c r="C416" i="5"/>
  <c r="C417" i="5"/>
  <c r="F417" i="5" s="1"/>
  <c r="C418" i="5"/>
  <c r="C419" i="5"/>
  <c r="C420" i="5"/>
  <c r="C421" i="5"/>
  <c r="F421" i="5" s="1"/>
  <c r="C422" i="5"/>
  <c r="F422" i="5" s="1"/>
  <c r="C423" i="5"/>
  <c r="F423" i="5" s="1"/>
  <c r="C424" i="5"/>
  <c r="C425" i="5"/>
  <c r="F425" i="5" s="1"/>
  <c r="C426" i="5"/>
  <c r="C427" i="5"/>
  <c r="C428" i="5"/>
  <c r="F428" i="5" s="1"/>
  <c r="C429" i="5"/>
  <c r="C430" i="5"/>
  <c r="C431" i="5"/>
  <c r="F431" i="5" s="1"/>
  <c r="C432" i="5"/>
  <c r="C433" i="5"/>
  <c r="C434" i="5"/>
  <c r="F434" i="5" s="1"/>
  <c r="C435" i="5"/>
  <c r="C436" i="5"/>
  <c r="C437" i="5"/>
  <c r="C438" i="5"/>
  <c r="F438" i="5" s="1"/>
  <c r="C439" i="5"/>
  <c r="F439" i="5" s="1"/>
  <c r="C440" i="5"/>
  <c r="C441" i="5"/>
  <c r="F441" i="5" s="1"/>
  <c r="C442" i="5"/>
  <c r="C443" i="5"/>
  <c r="F443" i="5" s="1"/>
  <c r="C444" i="5"/>
  <c r="C445" i="5"/>
  <c r="F445" i="5" s="1"/>
  <c r="C446" i="5"/>
  <c r="F446" i="5" s="1"/>
  <c r="C447" i="5"/>
  <c r="F447" i="5" s="1"/>
  <c r="C448" i="5"/>
  <c r="C449" i="5"/>
  <c r="F449" i="5" s="1"/>
  <c r="C450" i="5"/>
  <c r="C451" i="5"/>
  <c r="C452" i="5"/>
  <c r="F452" i="5" s="1"/>
  <c r="C453" i="5"/>
  <c r="F453" i="5" s="1"/>
  <c r="C454" i="5"/>
  <c r="C455" i="5"/>
  <c r="F455" i="5" s="1"/>
  <c r="C456" i="5"/>
  <c r="C457" i="5"/>
  <c r="C458" i="5"/>
  <c r="F458" i="5" s="1"/>
  <c r="C459" i="5"/>
  <c r="F459" i="5" s="1"/>
  <c r="C460" i="5"/>
  <c r="F460" i="5" s="1"/>
  <c r="C461" i="5"/>
  <c r="C462" i="5"/>
  <c r="C463" i="5"/>
  <c r="F463" i="5" s="1"/>
  <c r="C464" i="5"/>
  <c r="C465" i="5"/>
  <c r="C466" i="5"/>
  <c r="F466" i="5" s="1"/>
  <c r="C467" i="5"/>
  <c r="C468" i="5"/>
  <c r="C469" i="5"/>
  <c r="F469" i="5" s="1"/>
  <c r="C470" i="5"/>
  <c r="C471" i="5"/>
  <c r="F471" i="5" s="1"/>
  <c r="C472" i="5"/>
  <c r="F472" i="5" s="1"/>
  <c r="C473" i="5"/>
  <c r="F473" i="5" s="1"/>
  <c r="C474" i="5"/>
  <c r="C475" i="5"/>
  <c r="C476" i="5"/>
  <c r="F476" i="5" s="1"/>
  <c r="C477" i="5"/>
  <c r="F477" i="5" s="1"/>
  <c r="C478" i="5"/>
  <c r="C479" i="5"/>
  <c r="C480" i="5"/>
  <c r="F480" i="5" s="1"/>
  <c r="C481" i="5"/>
  <c r="C482" i="5"/>
  <c r="C483" i="5"/>
  <c r="F483" i="5" s="1"/>
  <c r="C484" i="5"/>
  <c r="C485" i="5"/>
  <c r="C486" i="5"/>
  <c r="F486" i="5" s="1"/>
  <c r="C487" i="5"/>
  <c r="C488" i="5"/>
  <c r="F488" i="5" s="1"/>
  <c r="C489" i="5"/>
  <c r="F489" i="5" s="1"/>
  <c r="C490" i="5"/>
  <c r="F490" i="5" s="1"/>
  <c r="C491" i="5"/>
  <c r="C492" i="5"/>
  <c r="F492" i="5" s="1"/>
  <c r="C493" i="5"/>
  <c r="C494" i="5"/>
  <c r="F494" i="5" s="1"/>
  <c r="C495" i="5"/>
  <c r="C496" i="5"/>
  <c r="C497" i="5"/>
  <c r="F497" i="5" s="1"/>
  <c r="C498" i="5"/>
  <c r="F498" i="5" s="1"/>
  <c r="C499" i="5"/>
  <c r="C500" i="5"/>
  <c r="F500" i="5" s="1"/>
  <c r="C501" i="5"/>
  <c r="C502" i="5"/>
  <c r="F502" i="5" s="1"/>
  <c r="C503" i="5"/>
  <c r="C504" i="5"/>
  <c r="C505" i="5"/>
  <c r="F505" i="5" s="1"/>
  <c r="C506" i="5"/>
  <c r="F506" i="5" s="1"/>
  <c r="C507" i="5"/>
  <c r="F507" i="5" s="1"/>
  <c r="C508" i="5"/>
  <c r="F508" i="5" s="1"/>
  <c r="C509" i="5"/>
  <c r="F509" i="5" s="1"/>
  <c r="C510" i="5"/>
  <c r="C511" i="5"/>
  <c r="F511" i="5" s="1"/>
  <c r="C512" i="5"/>
  <c r="C513" i="5"/>
  <c r="C514" i="5"/>
  <c r="F514" i="5" s="1"/>
  <c r="C515" i="5"/>
  <c r="C516" i="5"/>
  <c r="F516" i="5" s="1"/>
  <c r="C517" i="5"/>
  <c r="C518" i="5"/>
  <c r="C519" i="5"/>
  <c r="F519" i="5" s="1"/>
  <c r="C520" i="5"/>
  <c r="C521" i="5"/>
  <c r="C522" i="5"/>
  <c r="F522" i="5" s="1"/>
  <c r="C523" i="5"/>
  <c r="C524" i="5"/>
  <c r="C525" i="5"/>
  <c r="F525" i="5" s="1"/>
  <c r="C526" i="5"/>
  <c r="F526" i="5" s="1"/>
  <c r="C527" i="5"/>
  <c r="C528" i="5"/>
  <c r="C529" i="5"/>
  <c r="F529" i="5" s="1"/>
  <c r="C530" i="5"/>
  <c r="F530" i="5" s="1"/>
  <c r="C531" i="5"/>
  <c r="C532" i="5"/>
  <c r="C533" i="5"/>
  <c r="F533" i="5" s="1"/>
  <c r="C534" i="5"/>
  <c r="C535" i="5"/>
  <c r="F535" i="5" s="1"/>
  <c r="C536" i="5"/>
  <c r="C537" i="5"/>
  <c r="C538" i="5"/>
  <c r="F538" i="5" s="1"/>
  <c r="C539" i="5"/>
  <c r="C540" i="5"/>
  <c r="F540" i="5" s="1"/>
  <c r="C541" i="5"/>
  <c r="C542" i="5"/>
  <c r="F542" i="5" s="1"/>
  <c r="C543" i="5"/>
  <c r="C544" i="5"/>
  <c r="F544" i="5" s="1"/>
  <c r="C545" i="5"/>
  <c r="F545" i="5" s="1"/>
  <c r="C546" i="5"/>
  <c r="C547" i="5"/>
  <c r="F547" i="5" s="1"/>
  <c r="C548" i="5"/>
  <c r="F548" i="5" s="1"/>
  <c r="C549" i="5"/>
  <c r="F549" i="5" s="1"/>
  <c r="C550" i="5"/>
  <c r="C551" i="5"/>
  <c r="F551" i="5" s="1"/>
  <c r="C552" i="5"/>
  <c r="C553" i="5"/>
  <c r="F553" i="5" s="1"/>
  <c r="C554" i="5"/>
  <c r="F554" i="5" s="1"/>
  <c r="C555" i="5"/>
  <c r="C556" i="5"/>
  <c r="F556" i="5" s="1"/>
  <c r="C557" i="5"/>
  <c r="C558" i="5"/>
  <c r="F558" i="5" s="1"/>
  <c r="C559" i="5"/>
  <c r="F559" i="5" s="1"/>
  <c r="C560" i="5"/>
  <c r="C561" i="5"/>
  <c r="C562" i="5"/>
  <c r="F562" i="5" s="1"/>
  <c r="C563" i="5"/>
  <c r="C564" i="5"/>
  <c r="F564" i="5" s="1"/>
  <c r="C565" i="5"/>
  <c r="C566" i="5"/>
  <c r="C567" i="5"/>
  <c r="F567" i="5" s="1"/>
  <c r="C568" i="5"/>
  <c r="C569" i="5"/>
  <c r="C570" i="5"/>
  <c r="F570" i="5" s="1"/>
  <c r="C571" i="5"/>
  <c r="F571" i="5" s="1"/>
  <c r="C572" i="5"/>
  <c r="C573" i="5"/>
  <c r="C574" i="5"/>
  <c r="F574" i="5" s="1"/>
  <c r="C575" i="5"/>
  <c r="C576" i="5"/>
  <c r="C577" i="5"/>
  <c r="F577" i="5" s="1"/>
  <c r="C578" i="5"/>
  <c r="C579" i="5"/>
  <c r="F579" i="5" s="1"/>
  <c r="C580" i="5"/>
  <c r="C581" i="5"/>
  <c r="F581" i="5" s="1"/>
  <c r="C582" i="5"/>
  <c r="F582" i="5" s="1"/>
  <c r="C583" i="5"/>
  <c r="C584" i="5"/>
  <c r="F584" i="5" s="1"/>
  <c r="C585" i="5"/>
  <c r="C586" i="5"/>
  <c r="F586" i="5" s="1"/>
  <c r="C587" i="5"/>
  <c r="C588" i="5"/>
  <c r="F588" i="5" s="1"/>
  <c r="C589" i="5"/>
  <c r="C590" i="5"/>
  <c r="F590" i="5" s="1"/>
  <c r="C591" i="5"/>
  <c r="C592" i="5"/>
  <c r="C593" i="5"/>
  <c r="F593" i="5" s="1"/>
  <c r="C594" i="5"/>
  <c r="C595" i="5"/>
  <c r="F595" i="5" s="1"/>
  <c r="C596" i="5"/>
  <c r="C597" i="5"/>
  <c r="F597" i="5" s="1"/>
  <c r="C598" i="5"/>
  <c r="F598" i="5" s="1"/>
  <c r="C599" i="5"/>
  <c r="C600" i="5"/>
  <c r="F600" i="5" s="1"/>
  <c r="C601" i="5"/>
  <c r="C602" i="5"/>
  <c r="C603" i="5"/>
  <c r="F603" i="5" s="1"/>
  <c r="C604" i="5"/>
  <c r="C605" i="5"/>
  <c r="F605" i="5" s="1"/>
  <c r="C606" i="5"/>
  <c r="C607" i="5"/>
  <c r="F607" i="5" s="1"/>
  <c r="C608" i="5"/>
  <c r="C609" i="5"/>
  <c r="C610" i="5"/>
  <c r="C611" i="5"/>
  <c r="F611" i="5" s="1"/>
  <c r="C612" i="5"/>
  <c r="C613" i="5"/>
  <c r="C614" i="5"/>
  <c r="F614" i="5" s="1"/>
  <c r="C615" i="5"/>
  <c r="C616" i="5"/>
  <c r="C617" i="5"/>
  <c r="C618" i="5"/>
  <c r="F618" i="5" s="1"/>
  <c r="C619" i="5"/>
  <c r="C620" i="5"/>
  <c r="F620" i="5" s="1"/>
  <c r="C621" i="5"/>
  <c r="F621" i="5" s="1"/>
  <c r="C622" i="5"/>
  <c r="C623" i="5"/>
  <c r="F623" i="5" s="1"/>
  <c r="C624" i="5"/>
  <c r="F624" i="5" s="1"/>
  <c r="C625" i="5"/>
  <c r="C626" i="5"/>
  <c r="C627" i="5"/>
  <c r="F627" i="5" s="1"/>
  <c r="C628" i="5"/>
  <c r="F628" i="5" s="1"/>
  <c r="C629" i="5"/>
  <c r="C630" i="5"/>
  <c r="F630" i="5" s="1"/>
  <c r="C631" i="5"/>
  <c r="C632" i="5"/>
  <c r="C633" i="5"/>
  <c r="F633" i="5" s="1"/>
  <c r="C634" i="5"/>
  <c r="C635" i="5"/>
  <c r="F635" i="5" s="1"/>
  <c r="C636" i="5"/>
  <c r="F636" i="5" s="1"/>
  <c r="C637" i="5"/>
  <c r="C638" i="5"/>
  <c r="F638" i="5" s="1"/>
  <c r="C639" i="5"/>
  <c r="C640" i="5"/>
  <c r="F640" i="5" s="1"/>
  <c r="C641" i="5"/>
  <c r="C642" i="5"/>
  <c r="C643" i="5"/>
  <c r="F643" i="5" s="1"/>
  <c r="C644" i="5"/>
  <c r="C645" i="5"/>
  <c r="C646" i="5"/>
  <c r="F646" i="5" s="1"/>
  <c r="C647" i="5"/>
  <c r="C648" i="5"/>
  <c r="F648" i="5" s="1"/>
  <c r="C649" i="5"/>
  <c r="F649" i="5" s="1"/>
  <c r="C650" i="5"/>
  <c r="F650" i="5" s="1"/>
  <c r="C651" i="5"/>
  <c r="C652" i="5"/>
  <c r="F652" i="5" s="1"/>
  <c r="C653" i="5"/>
  <c r="C654" i="5"/>
  <c r="C655" i="5"/>
  <c r="C656" i="5"/>
  <c r="F656" i="5" s="1"/>
  <c r="C657" i="5"/>
  <c r="C658" i="5"/>
  <c r="F658" i="5" s="1"/>
  <c r="C659" i="5"/>
  <c r="C660" i="5"/>
  <c r="C661" i="5"/>
  <c r="F661" i="5" s="1"/>
  <c r="C662" i="5"/>
  <c r="F662" i="5" s="1"/>
  <c r="C663" i="5"/>
  <c r="C664" i="5"/>
  <c r="F664" i="5" s="1"/>
  <c r="C665" i="5"/>
  <c r="C666" i="5"/>
  <c r="C667" i="5"/>
  <c r="C668" i="5"/>
  <c r="F668" i="5" s="1"/>
  <c r="C669" i="5"/>
  <c r="F669" i="5" s="1"/>
  <c r="C670" i="5"/>
  <c r="C671" i="5"/>
  <c r="C672" i="5"/>
  <c r="C673" i="5"/>
  <c r="F673" i="5" s="1"/>
  <c r="C674" i="5"/>
  <c r="C675" i="5"/>
  <c r="C676" i="5"/>
  <c r="C677" i="5"/>
  <c r="F677" i="5" s="1"/>
  <c r="C678" i="5"/>
  <c r="C679" i="5"/>
  <c r="F679" i="5" s="1"/>
  <c r="C680" i="5"/>
  <c r="F680" i="5" s="1"/>
  <c r="C681" i="5"/>
  <c r="C682" i="5"/>
  <c r="C683" i="5"/>
  <c r="F683" i="5" s="1"/>
  <c r="C684" i="5"/>
  <c r="C685" i="5"/>
  <c r="F685" i="5" s="1"/>
  <c r="C686" i="5"/>
  <c r="C687" i="5"/>
  <c r="C688" i="5"/>
  <c r="F688" i="5" s="1"/>
  <c r="C689" i="5"/>
  <c r="C690" i="5"/>
  <c r="C691" i="5"/>
  <c r="F691" i="5" s="1"/>
  <c r="C692" i="5"/>
  <c r="C693" i="5"/>
  <c r="F693" i="5" s="1"/>
  <c r="C694" i="5"/>
  <c r="F694" i="5" s="1"/>
  <c r="C695" i="5"/>
  <c r="C696" i="5"/>
  <c r="F696" i="5" s="1"/>
  <c r="C697" i="5"/>
  <c r="C698" i="5"/>
  <c r="C699" i="5"/>
  <c r="F699" i="5" s="1"/>
  <c r="C700" i="5"/>
  <c r="C701" i="5"/>
  <c r="F701" i="5" s="1"/>
  <c r="C702" i="5"/>
  <c r="C703" i="5"/>
  <c r="F703" i="5" s="1"/>
  <c r="C704" i="5"/>
  <c r="C705" i="5"/>
  <c r="C706" i="5"/>
  <c r="F706" i="5" s="1"/>
  <c r="C707" i="5"/>
  <c r="F707" i="5" s="1"/>
  <c r="C708" i="5"/>
  <c r="F708" i="5" s="1"/>
  <c r="C709" i="5"/>
  <c r="F709" i="5" s="1"/>
  <c r="C710" i="5"/>
  <c r="F710" i="5" s="1"/>
  <c r="C711" i="5"/>
  <c r="C712" i="5"/>
  <c r="C713" i="5"/>
  <c r="F713" i="5" s="1"/>
  <c r="C714" i="5"/>
  <c r="C715" i="5"/>
  <c r="C716" i="5"/>
  <c r="F716" i="5" s="1"/>
  <c r="C717" i="5"/>
  <c r="C718" i="5"/>
  <c r="F718" i="5" s="1"/>
  <c r="C719" i="5"/>
  <c r="C720" i="5"/>
  <c r="C721" i="5"/>
  <c r="C722" i="5"/>
  <c r="F722" i="5" s="1"/>
  <c r="C723" i="5"/>
  <c r="C724" i="5"/>
  <c r="F724" i="5" s="1"/>
  <c r="C725" i="5"/>
  <c r="F725" i="5" s="1"/>
  <c r="C726" i="5"/>
  <c r="F726" i="5" s="1"/>
  <c r="C727" i="5"/>
  <c r="C728" i="5"/>
  <c r="C729" i="5"/>
  <c r="F729" i="5" s="1"/>
  <c r="C730" i="5"/>
  <c r="C731" i="5"/>
  <c r="C732" i="5"/>
  <c r="F732" i="5" s="1"/>
  <c r="C733" i="5"/>
  <c r="C734" i="5"/>
  <c r="F734" i="5" s="1"/>
  <c r="C735" i="5"/>
  <c r="F735" i="5" s="1"/>
  <c r="C736" i="5"/>
  <c r="C737" i="5"/>
  <c r="F737" i="5" s="1"/>
  <c r="C738" i="5"/>
  <c r="C739" i="5"/>
  <c r="C740" i="5"/>
  <c r="F740" i="5" s="1"/>
  <c r="C741" i="5"/>
  <c r="F741" i="5" s="1"/>
  <c r="C742" i="5"/>
  <c r="F742" i="5" s="1"/>
  <c r="C743" i="5"/>
  <c r="C744" i="5"/>
  <c r="F744" i="5" s="1"/>
  <c r="C745" i="5"/>
  <c r="C746" i="5"/>
  <c r="C747" i="5"/>
  <c r="C748" i="5"/>
  <c r="F748" i="5" s="1"/>
  <c r="C749" i="5"/>
  <c r="C750" i="5"/>
  <c r="C751" i="5"/>
  <c r="F751" i="5" s="1"/>
  <c r="C752" i="5"/>
  <c r="C753" i="5"/>
  <c r="F753" i="5" s="1"/>
  <c r="C754" i="5"/>
  <c r="C755" i="5"/>
  <c r="C756" i="5"/>
  <c r="F756" i="5" s="1"/>
  <c r="E8" i="1"/>
  <c r="F8" i="1"/>
  <c r="K5" i="3"/>
  <c r="D10" i="3"/>
  <c r="D7" i="3"/>
  <c r="W3" i="1"/>
  <c r="B5" i="4"/>
  <c r="N7" i="1"/>
  <c r="N4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F3" i="1"/>
  <c r="F4" i="1" s="1"/>
  <c r="F5" i="1" s="1"/>
  <c r="F6" i="1" s="1"/>
  <c r="F7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E4" i="1"/>
  <c r="E5" i="1"/>
  <c r="E6" i="1" s="1"/>
  <c r="E7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3" i="1"/>
  <c r="D282" i="3"/>
  <c r="D8" i="3"/>
  <c r="D9" i="3" s="1"/>
  <c r="D11" i="3"/>
  <c r="D12" i="3" s="1"/>
  <c r="D13" i="3"/>
  <c r="D14" i="3"/>
  <c r="D15" i="3"/>
  <c r="D16" i="3"/>
  <c r="D17" i="3" s="1"/>
  <c r="D18" i="3" s="1"/>
  <c r="D19" i="3"/>
  <c r="D20" i="3"/>
  <c r="D21" i="3"/>
  <c r="D22" i="3"/>
  <c r="D23" i="3" s="1"/>
  <c r="D24" i="3"/>
  <c r="D25" i="3"/>
  <c r="D26" i="3" s="1"/>
  <c r="D27" i="3" s="1"/>
  <c r="D28" i="3"/>
  <c r="D29" i="3"/>
  <c r="D30" i="3" s="1"/>
  <c r="D31" i="3" s="1"/>
  <c r="D32" i="3"/>
  <c r="D33" i="3"/>
  <c r="D34" i="3" s="1"/>
  <c r="D35" i="3" s="1"/>
  <c r="D36" i="3"/>
  <c r="D37" i="3"/>
  <c r="D38" i="3"/>
  <c r="D39" i="3"/>
  <c r="D40" i="3"/>
  <c r="D41" i="3" s="1"/>
  <c r="D42" i="3" s="1"/>
  <c r="D43" i="3"/>
  <c r="D44" i="3" s="1"/>
  <c r="D45" i="3"/>
  <c r="D46" i="3"/>
  <c r="D47" i="3" s="1"/>
  <c r="D48" i="3"/>
  <c r="D49" i="3" s="1"/>
  <c r="D50" i="3" s="1"/>
  <c r="D51" i="3" s="1"/>
  <c r="D52" i="3"/>
  <c r="D53" i="3"/>
  <c r="D54" i="3"/>
  <c r="D55" i="3" s="1"/>
  <c r="D56" i="3" s="1"/>
  <c r="D57" i="3"/>
  <c r="D58" i="3"/>
  <c r="D59" i="3" s="1"/>
  <c r="D60" i="3" s="1"/>
  <c r="D61" i="3"/>
  <c r="D62" i="3" s="1"/>
  <c r="D63" i="3" s="1"/>
  <c r="D64" i="3"/>
  <c r="D65" i="3" s="1"/>
  <c r="D66" i="3" s="1"/>
  <c r="D67" i="3" s="1"/>
  <c r="D68" i="3"/>
  <c r="D69" i="3" s="1"/>
  <c r="D70" i="3" s="1"/>
  <c r="D71" i="3" s="1"/>
  <c r="D72" i="3"/>
  <c r="D73" i="3"/>
  <c r="D74" i="3" s="1"/>
  <c r="D75" i="3" s="1"/>
  <c r="D76" i="3"/>
  <c r="D77" i="3" s="1"/>
  <c r="D78" i="3" s="1"/>
  <c r="D79" i="3" s="1"/>
  <c r="D80" i="3" s="1"/>
  <c r="D81" i="3"/>
  <c r="D82" i="3" s="1"/>
  <c r="D83" i="3" s="1"/>
  <c r="D84" i="3" s="1"/>
  <c r="D85" i="3"/>
  <c r="D86" i="3" s="1"/>
  <c r="D87" i="3"/>
  <c r="D88" i="3" s="1"/>
  <c r="D89" i="3"/>
  <c r="D90" i="3" s="1"/>
  <c r="D91" i="3" s="1"/>
  <c r="D92" i="3" s="1"/>
  <c r="D93" i="3"/>
  <c r="D94" i="3" s="1"/>
  <c r="D95" i="3" s="1"/>
  <c r="D96" i="3"/>
  <c r="D97" i="3"/>
  <c r="D98" i="3"/>
  <c r="D99" i="3" s="1"/>
  <c r="D100" i="3" s="1"/>
  <c r="D101" i="3" s="1"/>
  <c r="D102" i="3" s="1"/>
  <c r="D103" i="3"/>
  <c r="D104" i="3"/>
  <c r="D105" i="3" s="1"/>
  <c r="D106" i="3"/>
  <c r="D107" i="3" s="1"/>
  <c r="D108" i="3"/>
  <c r="D109" i="3" s="1"/>
  <c r="D110" i="3" s="1"/>
  <c r="D111" i="3" s="1"/>
  <c r="D112" i="3" s="1"/>
  <c r="D113" i="3"/>
  <c r="D114" i="3"/>
  <c r="D115" i="3"/>
  <c r="D116" i="3"/>
  <c r="D117" i="3"/>
  <c r="D118" i="3"/>
  <c r="D119" i="3"/>
  <c r="D120" i="3"/>
  <c r="D121" i="3" s="1"/>
  <c r="D122" i="3"/>
  <c r="D123" i="3" s="1"/>
  <c r="D124" i="3"/>
  <c r="D125" i="3" s="1"/>
  <c r="D126" i="3"/>
  <c r="D127" i="3"/>
  <c r="D128" i="3" s="1"/>
  <c r="D129" i="3" s="1"/>
  <c r="D130" i="3" s="1"/>
  <c r="D131" i="3" s="1"/>
  <c r="D132" i="3" s="1"/>
  <c r="D133" i="3"/>
  <c r="D134" i="3"/>
  <c r="D135" i="3"/>
  <c r="D136" i="3"/>
  <c r="D137" i="3" s="1"/>
  <c r="D138" i="3"/>
  <c r="D139" i="3" s="1"/>
  <c r="D140" i="3" s="1"/>
  <c r="D141" i="3" s="1"/>
  <c r="D142" i="3" s="1"/>
  <c r="D143" i="3" s="1"/>
  <c r="D144" i="3"/>
  <c r="D145" i="3"/>
  <c r="D146" i="3"/>
  <c r="D147" i="3" s="1"/>
  <c r="D148" i="3"/>
  <c r="D149" i="3" s="1"/>
  <c r="D150" i="3" s="1"/>
  <c r="D151" i="3" s="1"/>
  <c r="D152" i="3" s="1"/>
  <c r="D153" i="3" s="1"/>
  <c r="D154" i="3" s="1"/>
  <c r="D155" i="3"/>
  <c r="D156" i="3"/>
  <c r="D157" i="3" s="1"/>
  <c r="D158" i="3"/>
  <c r="D159" i="3" s="1"/>
  <c r="D160" i="3" s="1"/>
  <c r="D161" i="3" s="1"/>
  <c r="D162" i="3"/>
  <c r="D163" i="3" s="1"/>
  <c r="D164" i="3" s="1"/>
  <c r="D165" i="3"/>
  <c r="D166" i="3" s="1"/>
  <c r="D167" i="3" s="1"/>
  <c r="D168" i="3" s="1"/>
  <c r="D169" i="3"/>
  <c r="D170" i="3"/>
  <c r="D171" i="3" s="1"/>
  <c r="D172" i="3" s="1"/>
  <c r="D173" i="3"/>
  <c r="D174" i="3"/>
  <c r="D175" i="3"/>
  <c r="D176" i="3"/>
  <c r="D177" i="3"/>
  <c r="D178" i="3"/>
  <c r="D179" i="3"/>
  <c r="D180" i="3"/>
  <c r="D181" i="3" s="1"/>
  <c r="D182" i="3"/>
  <c r="D183" i="3" s="1"/>
  <c r="D184" i="3"/>
  <c r="D185" i="3" s="1"/>
  <c r="D186" i="3"/>
  <c r="D187" i="3" s="1"/>
  <c r="D188" i="3"/>
  <c r="D189" i="3" s="1"/>
  <c r="D190" i="3" s="1"/>
  <c r="D191" i="3" s="1"/>
  <c r="D192" i="3" s="1"/>
  <c r="D193" i="3" s="1"/>
  <c r="D194" i="3"/>
  <c r="D195" i="3" s="1"/>
  <c r="D196" i="3" s="1"/>
  <c r="D197" i="3" s="1"/>
  <c r="D198" i="3"/>
  <c r="D199" i="3" s="1"/>
  <c r="D200" i="3" s="1"/>
  <c r="D201" i="3" s="1"/>
  <c r="D202" i="3"/>
  <c r="D203" i="3" s="1"/>
  <c r="D204" i="3" s="1"/>
  <c r="D205" i="3" s="1"/>
  <c r="D206" i="3" s="1"/>
  <c r="D207" i="3" s="1"/>
  <c r="D208" i="3" s="1"/>
  <c r="D209" i="3" s="1"/>
  <c r="D210" i="3"/>
  <c r="D211" i="3"/>
  <c r="D212" i="3" s="1"/>
  <c r="D213" i="3" s="1"/>
  <c r="D214" i="3" s="1"/>
  <c r="D215" i="3" s="1"/>
  <c r="D216" i="3" s="1"/>
  <c r="D217" i="3" s="1"/>
  <c r="D218" i="3"/>
  <c r="D219" i="3"/>
  <c r="D220" i="3"/>
  <c r="D221" i="3"/>
  <c r="D222" i="3"/>
  <c r="D223" i="3" s="1"/>
  <c r="D224" i="3"/>
  <c r="D225" i="3"/>
  <c r="D226" i="3" s="1"/>
  <c r="D227" i="3"/>
  <c r="D228" i="3"/>
  <c r="D229" i="3" s="1"/>
  <c r="D230" i="3" s="1"/>
  <c r="D231" i="3" s="1"/>
  <c r="D232" i="3" s="1"/>
  <c r="D233" i="3"/>
  <c r="D234" i="3"/>
  <c r="D235" i="3" s="1"/>
  <c r="D236" i="3"/>
  <c r="D237" i="3" s="1"/>
  <c r="D238" i="3" s="1"/>
  <c r="D239" i="3" s="1"/>
  <c r="D240" i="3"/>
  <c r="D241" i="3" s="1"/>
  <c r="D242" i="3"/>
  <c r="D243" i="3" s="1"/>
  <c r="D244" i="3"/>
  <c r="D245" i="3" s="1"/>
  <c r="D246" i="3" s="1"/>
  <c r="D247" i="3" s="1"/>
  <c r="D248" i="3" s="1"/>
  <c r="D249" i="3" s="1"/>
  <c r="D250" i="3"/>
  <c r="D251" i="3"/>
  <c r="D252" i="3"/>
  <c r="D253" i="3"/>
  <c r="D254" i="3"/>
  <c r="D255" i="3" s="1"/>
  <c r="D256" i="3"/>
  <c r="D257" i="3" s="1"/>
  <c r="D258" i="3" s="1"/>
  <c r="D259" i="3"/>
  <c r="D260" i="3" s="1"/>
  <c r="D261" i="3"/>
  <c r="D262" i="3" s="1"/>
  <c r="D263" i="3" s="1"/>
  <c r="D264" i="3"/>
  <c r="D265" i="3"/>
  <c r="D266" i="3" s="1"/>
  <c r="D267" i="3" s="1"/>
  <c r="D268" i="3"/>
  <c r="D269" i="3"/>
  <c r="D270" i="3"/>
  <c r="D271" i="3"/>
  <c r="D272" i="3"/>
  <c r="D273" i="3"/>
  <c r="D274" i="3"/>
  <c r="D275" i="3"/>
  <c r="D276" i="3"/>
  <c r="D277" i="3"/>
  <c r="D278" i="3"/>
  <c r="D279" i="3" s="1"/>
  <c r="D280" i="3"/>
  <c r="D281" i="3" s="1"/>
  <c r="D283" i="3"/>
  <c r="D284" i="3" s="1"/>
  <c r="D285" i="3" s="1"/>
  <c r="D286" i="3" s="1"/>
  <c r="D287" i="3" s="1"/>
  <c r="D288" i="3" s="1"/>
  <c r="D289" i="3" s="1"/>
  <c r="D290" i="3" s="1"/>
  <c r="D291" i="3"/>
  <c r="D292" i="3"/>
  <c r="D293" i="3" s="1"/>
  <c r="D294" i="3" s="1"/>
  <c r="D295" i="3"/>
  <c r="D296" i="3" s="1"/>
  <c r="D297" i="3" s="1"/>
  <c r="D298" i="3" s="1"/>
  <c r="D299" i="3" s="1"/>
  <c r="D300" i="3"/>
  <c r="D301" i="3" s="1"/>
  <c r="D302" i="3" s="1"/>
  <c r="D303" i="3" s="1"/>
  <c r="D304" i="3" s="1"/>
  <c r="D305" i="3"/>
  <c r="D306" i="3" s="1"/>
  <c r="D307" i="3"/>
  <c r="D308" i="3" s="1"/>
  <c r="D309" i="3" s="1"/>
  <c r="D310" i="3" s="1"/>
  <c r="D311" i="3"/>
  <c r="D312" i="3" s="1"/>
  <c r="D313" i="3"/>
  <c r="D314" i="3" s="1"/>
  <c r="D315" i="3" s="1"/>
  <c r="D316" i="3"/>
  <c r="D317" i="3" s="1"/>
  <c r="D318" i="3" s="1"/>
  <c r="D319" i="3"/>
  <c r="D320" i="3" s="1"/>
  <c r="D321" i="3" s="1"/>
  <c r="D322" i="3" s="1"/>
  <c r="D323" i="3"/>
  <c r="D324" i="3" s="1"/>
  <c r="D325" i="3"/>
  <c r="D326" i="3" s="1"/>
  <c r="D327" i="3" s="1"/>
  <c r="D328" i="3" s="1"/>
  <c r="D329" i="3" s="1"/>
  <c r="D330" i="3" s="1"/>
  <c r="D331" i="3" s="1"/>
  <c r="D332" i="3"/>
  <c r="D333" i="3" s="1"/>
  <c r="D334" i="3" s="1"/>
  <c r="D335" i="3" s="1"/>
  <c r="D336" i="3" s="1"/>
  <c r="D337" i="3" s="1"/>
  <c r="D338" i="3"/>
  <c r="D339" i="3" s="1"/>
  <c r="D340" i="3"/>
  <c r="D341" i="3"/>
  <c r="D342" i="3" s="1"/>
  <c r="D343" i="3" s="1"/>
  <c r="D344" i="3"/>
  <c r="D345" i="3"/>
  <c r="D346" i="3"/>
  <c r="D347" i="3"/>
  <c r="D348" i="3" s="1"/>
  <c r="D349" i="3" s="1"/>
  <c r="D350" i="3"/>
  <c r="D351" i="3"/>
  <c r="D352" i="3" s="1"/>
  <c r="D353" i="3"/>
  <c r="D354" i="3"/>
  <c r="D355" i="3" s="1"/>
  <c r="D356" i="3" s="1"/>
  <c r="D357" i="3" s="1"/>
  <c r="D358" i="3"/>
  <c r="D359" i="3" s="1"/>
  <c r="D360" i="3" s="1"/>
  <c r="D361" i="3" s="1"/>
  <c r="D362" i="3" s="1"/>
  <c r="D363" i="3"/>
  <c r="D364" i="3" s="1"/>
  <c r="D365" i="3" s="1"/>
  <c r="D366" i="3" s="1"/>
  <c r="D367" i="3"/>
  <c r="D368" i="3"/>
  <c r="D6" i="3"/>
  <c r="W12" i="1"/>
  <c r="W9" i="1"/>
  <c r="W6" i="1"/>
  <c r="G3" i="5" l="1"/>
  <c r="N6" i="1"/>
  <c r="N5" i="1"/>
  <c r="W16" i="1"/>
  <c r="G4" i="5" l="1"/>
  <c r="H3" i="5"/>
  <c r="G5" i="5" l="1"/>
  <c r="H4" i="5"/>
  <c r="G6" i="5" l="1"/>
  <c r="H5" i="5"/>
  <c r="G7" i="5" l="1"/>
  <c r="H6" i="5"/>
  <c r="G8" i="5" l="1"/>
  <c r="H7" i="5"/>
  <c r="G9" i="5" l="1"/>
  <c r="H8" i="5"/>
  <c r="G10" i="5" l="1"/>
  <c r="H9" i="5"/>
  <c r="G11" i="5" l="1"/>
  <c r="H10" i="5"/>
  <c r="G12" i="5" l="1"/>
  <c r="H11" i="5"/>
  <c r="G13" i="5" l="1"/>
  <c r="H12" i="5"/>
  <c r="G14" i="5" l="1"/>
  <c r="H13" i="5"/>
  <c r="G15" i="5" l="1"/>
  <c r="H14" i="5"/>
  <c r="G16" i="5" l="1"/>
  <c r="H15" i="5"/>
  <c r="G17" i="5" l="1"/>
  <c r="H16" i="5"/>
  <c r="G18" i="5" l="1"/>
  <c r="H17" i="5"/>
  <c r="G19" i="5" l="1"/>
  <c r="H18" i="5"/>
  <c r="G20" i="5" l="1"/>
  <c r="H19" i="5"/>
  <c r="G21" i="5" l="1"/>
  <c r="H20" i="5"/>
  <c r="G22" i="5" l="1"/>
  <c r="H21" i="5"/>
  <c r="G23" i="5" l="1"/>
  <c r="H22" i="5"/>
  <c r="H23" i="5" l="1"/>
  <c r="H24" i="5" l="1"/>
  <c r="H25" i="5" l="1"/>
  <c r="H26" i="5" l="1"/>
  <c r="H27" i="5" l="1"/>
  <c r="H28" i="5" l="1"/>
  <c r="H29" i="5" l="1"/>
  <c r="H30" i="5" l="1"/>
  <c r="H31" i="5" l="1"/>
  <c r="H32" i="5" l="1"/>
  <c r="H33" i="5" l="1"/>
  <c r="H34" i="5" l="1"/>
  <c r="H35" i="5" l="1"/>
  <c r="H36" i="5" l="1"/>
  <c r="H37" i="5" l="1"/>
  <c r="H38" i="5" l="1"/>
  <c r="H39" i="5" l="1"/>
  <c r="H40" i="5" l="1"/>
  <c r="H41" i="5" l="1"/>
  <c r="H42" i="5" l="1"/>
  <c r="H43" i="5" l="1"/>
  <c r="H44" i="5" l="1"/>
  <c r="H45" i="5" l="1"/>
  <c r="H46" i="5" l="1"/>
  <c r="H47" i="5" l="1"/>
  <c r="H48" i="5" l="1"/>
  <c r="H49" i="5" l="1"/>
  <c r="H50" i="5" l="1"/>
  <c r="H51" i="5" l="1"/>
  <c r="H52" i="5" l="1"/>
  <c r="H53" i="5" l="1"/>
  <c r="H54" i="5" l="1"/>
  <c r="H55" i="5" l="1"/>
  <c r="H56" i="5" l="1"/>
  <c r="H57" i="5" l="1"/>
  <c r="H58" i="5" l="1"/>
  <c r="H59" i="5" l="1"/>
  <c r="H60" i="5" l="1"/>
  <c r="H61" i="5" l="1"/>
  <c r="H62" i="5" l="1"/>
  <c r="H63" i="5" l="1"/>
  <c r="H64" i="5" l="1"/>
  <c r="H65" i="5" l="1"/>
  <c r="H66" i="5" l="1"/>
  <c r="H67" i="5" l="1"/>
  <c r="H68" i="5" l="1"/>
  <c r="H69" i="5" l="1"/>
  <c r="H70" i="5" l="1"/>
  <c r="H71" i="5" l="1"/>
  <c r="H72" i="5" l="1"/>
  <c r="H73" i="5" l="1"/>
  <c r="H74" i="5" l="1"/>
  <c r="H75" i="5" l="1"/>
  <c r="H76" i="5" l="1"/>
  <c r="H77" i="5" l="1"/>
  <c r="H78" i="5" l="1"/>
  <c r="H79" i="5" l="1"/>
  <c r="H80" i="5" l="1"/>
  <c r="H81" i="5" l="1"/>
  <c r="H82" i="5" l="1"/>
  <c r="H83" i="5" l="1"/>
  <c r="H84" i="5" l="1"/>
  <c r="H85" i="5" l="1"/>
  <c r="H86" i="5" l="1"/>
  <c r="H87" i="5" l="1"/>
  <c r="H88" i="5" l="1"/>
  <c r="H89" i="5" l="1"/>
  <c r="H90" i="5" l="1"/>
  <c r="H91" i="5" l="1"/>
  <c r="H92" i="5" l="1"/>
  <c r="H93" i="5" l="1"/>
  <c r="H94" i="5" l="1"/>
  <c r="H95" i="5" l="1"/>
  <c r="H96" i="5" l="1"/>
  <c r="H97" i="5" l="1"/>
  <c r="H98" i="5" l="1"/>
  <c r="H99" i="5" l="1"/>
  <c r="H100" i="5" l="1"/>
  <c r="H101" i="5" l="1"/>
  <c r="H102" i="5" l="1"/>
  <c r="H103" i="5" l="1"/>
  <c r="H104" i="5" l="1"/>
  <c r="H105" i="5" l="1"/>
  <c r="H106" i="5" l="1"/>
  <c r="H107" i="5" l="1"/>
  <c r="H108" i="5" l="1"/>
  <c r="H109" i="5" l="1"/>
  <c r="H110" i="5" l="1"/>
  <c r="H111" i="5" l="1"/>
  <c r="H112" i="5" l="1"/>
  <c r="H113" i="5" l="1"/>
  <c r="H114" i="5" l="1"/>
  <c r="H115" i="5" l="1"/>
  <c r="H116" i="5" l="1"/>
  <c r="H117" i="5" l="1"/>
  <c r="H118" i="5" l="1"/>
  <c r="H119" i="5" l="1"/>
  <c r="H120" i="5" l="1"/>
  <c r="H121" i="5" l="1"/>
  <c r="H122" i="5" l="1"/>
  <c r="H123" i="5" l="1"/>
  <c r="H124" i="5" l="1"/>
  <c r="H125" i="5" l="1"/>
  <c r="H126" i="5" l="1"/>
  <c r="H127" i="5" l="1"/>
  <c r="H128" i="5" l="1"/>
  <c r="H129" i="5" l="1"/>
  <c r="H130" i="5" l="1"/>
  <c r="H131" i="5" l="1"/>
  <c r="H132" i="5" l="1"/>
  <c r="H133" i="5" l="1"/>
  <c r="H134" i="5" l="1"/>
  <c r="H135" i="5" l="1"/>
  <c r="H136" i="5" l="1"/>
  <c r="H137" i="5" l="1"/>
  <c r="H138" i="5" l="1"/>
  <c r="H139" i="5" l="1"/>
  <c r="H140" i="5" l="1"/>
  <c r="H141" i="5" l="1"/>
  <c r="H142" i="5" l="1"/>
  <c r="H143" i="5" l="1"/>
  <c r="H144" i="5" l="1"/>
  <c r="H145" i="5" l="1"/>
  <c r="H146" i="5" l="1"/>
  <c r="H147" i="5" l="1"/>
  <c r="H148" i="5" l="1"/>
  <c r="H149" i="5" l="1"/>
  <c r="H150" i="5" l="1"/>
  <c r="H151" i="5" l="1"/>
  <c r="H152" i="5" l="1"/>
  <c r="H153" i="5" l="1"/>
  <c r="H154" i="5" l="1"/>
  <c r="H155" i="5" l="1"/>
  <c r="H156" i="5" l="1"/>
  <c r="H157" i="5" l="1"/>
  <c r="H158" i="5" l="1"/>
  <c r="H159" i="5" l="1"/>
  <c r="H160" i="5" l="1"/>
  <c r="H161" i="5" l="1"/>
  <c r="H162" i="5" l="1"/>
  <c r="H163" i="5" l="1"/>
  <c r="H164" i="5" l="1"/>
  <c r="H165" i="5" l="1"/>
  <c r="H166" i="5" l="1"/>
  <c r="H167" i="5" l="1"/>
  <c r="H168" i="5" l="1"/>
  <c r="H169" i="5" l="1"/>
  <c r="H170" i="5" l="1"/>
  <c r="H171" i="5" l="1"/>
  <c r="H172" i="5" l="1"/>
  <c r="H173" i="5" l="1"/>
  <c r="H174" i="5" l="1"/>
  <c r="H175" i="5" l="1"/>
  <c r="H176" i="5" l="1"/>
  <c r="H177" i="5" l="1"/>
  <c r="H178" i="5" l="1"/>
  <c r="H179" i="5" l="1"/>
  <c r="H180" i="5" l="1"/>
  <c r="H181" i="5" l="1"/>
  <c r="H182" i="5" l="1"/>
  <c r="H183" i="5" l="1"/>
  <c r="H184" i="5" l="1"/>
  <c r="H185" i="5" l="1"/>
  <c r="H186" i="5" l="1"/>
  <c r="H187" i="5" l="1"/>
  <c r="H188" i="5" l="1"/>
  <c r="H189" i="5" l="1"/>
  <c r="H190" i="5" l="1"/>
  <c r="H191" i="5" l="1"/>
  <c r="H192" i="5" l="1"/>
  <c r="H193" i="5" l="1"/>
  <c r="H194" i="5" l="1"/>
  <c r="H195" i="5" l="1"/>
  <c r="H196" i="5" l="1"/>
  <c r="H197" i="5" l="1"/>
  <c r="H198" i="5" l="1"/>
  <c r="H199" i="5" l="1"/>
  <c r="H200" i="5" l="1"/>
  <c r="H201" i="5" l="1"/>
  <c r="H202" i="5" l="1"/>
  <c r="H203" i="5" l="1"/>
  <c r="H204" i="5" l="1"/>
  <c r="H205" i="5" l="1"/>
  <c r="H206" i="5" l="1"/>
  <c r="H207" i="5" l="1"/>
  <c r="H208" i="5" l="1"/>
  <c r="H209" i="5" l="1"/>
  <c r="H210" i="5" l="1"/>
  <c r="H211" i="5" l="1"/>
  <c r="H212" i="5" l="1"/>
  <c r="H213" i="5" l="1"/>
  <c r="H214" i="5" l="1"/>
  <c r="H215" i="5" l="1"/>
  <c r="H216" i="5" l="1"/>
  <c r="H217" i="5" l="1"/>
  <c r="H218" i="5" l="1"/>
  <c r="H219" i="5" l="1"/>
  <c r="H220" i="5" l="1"/>
  <c r="H221" i="5" l="1"/>
  <c r="H222" i="5" l="1"/>
  <c r="H223" i="5" l="1"/>
  <c r="H224" i="5" l="1"/>
  <c r="H225" i="5" l="1"/>
  <c r="H226" i="5" l="1"/>
  <c r="H227" i="5" l="1"/>
  <c r="H228" i="5" l="1"/>
  <c r="H229" i="5" l="1"/>
  <c r="H230" i="5" l="1"/>
  <c r="H231" i="5" l="1"/>
  <c r="H232" i="5" l="1"/>
  <c r="H233" i="5" l="1"/>
  <c r="H234" i="5" l="1"/>
  <c r="H235" i="5" l="1"/>
  <c r="H236" i="5" l="1"/>
  <c r="H237" i="5" l="1"/>
  <c r="H238" i="5" l="1"/>
  <c r="H239" i="5" l="1"/>
  <c r="H240" i="5" l="1"/>
  <c r="H241" i="5" l="1"/>
  <c r="H242" i="5" l="1"/>
  <c r="H243" i="5" l="1"/>
  <c r="H244" i="5" l="1"/>
  <c r="H245" i="5" l="1"/>
  <c r="H246" i="5" l="1"/>
  <c r="H247" i="5" l="1"/>
  <c r="H248" i="5" l="1"/>
  <c r="H249" i="5" l="1"/>
  <c r="H250" i="5" l="1"/>
  <c r="H251" i="5" l="1"/>
  <c r="H252" i="5" l="1"/>
  <c r="H253" i="5" l="1"/>
  <c r="H254" i="5" l="1"/>
  <c r="H255" i="5" l="1"/>
  <c r="H256" i="5" l="1"/>
  <c r="H257" i="5" l="1"/>
  <c r="H258" i="5" l="1"/>
  <c r="H259" i="5" l="1"/>
  <c r="H260" i="5" l="1"/>
  <c r="H261" i="5" l="1"/>
  <c r="H262" i="5" l="1"/>
  <c r="H263" i="5" l="1"/>
  <c r="H264" i="5" l="1"/>
  <c r="H265" i="5" l="1"/>
  <c r="H266" i="5" l="1"/>
  <c r="H267" i="5" l="1"/>
  <c r="H268" i="5" l="1"/>
  <c r="H269" i="5" l="1"/>
  <c r="H270" i="5" l="1"/>
  <c r="H271" i="5" l="1"/>
  <c r="H272" i="5" l="1"/>
  <c r="H273" i="5" l="1"/>
  <c r="H274" i="5" l="1"/>
  <c r="H275" i="5" l="1"/>
  <c r="H276" i="5" l="1"/>
  <c r="H277" i="5" l="1"/>
  <c r="H278" i="5" l="1"/>
  <c r="H279" i="5" l="1"/>
  <c r="H280" i="5" l="1"/>
  <c r="H281" i="5" l="1"/>
  <c r="H282" i="5" l="1"/>
  <c r="H283" i="5" l="1"/>
  <c r="H284" i="5" l="1"/>
  <c r="H285" i="5" l="1"/>
  <c r="H286" i="5" l="1"/>
  <c r="H287" i="5" l="1"/>
  <c r="H288" i="5" l="1"/>
  <c r="H289" i="5" l="1"/>
  <c r="H290" i="5" l="1"/>
  <c r="H291" i="5" l="1"/>
  <c r="H292" i="5" l="1"/>
  <c r="H293" i="5" l="1"/>
  <c r="H294" i="5" l="1"/>
  <c r="H295" i="5" l="1"/>
  <c r="H296" i="5" l="1"/>
  <c r="H297" i="5" l="1"/>
  <c r="H298" i="5" l="1"/>
  <c r="H299" i="5" l="1"/>
  <c r="H300" i="5" l="1"/>
  <c r="H301" i="5" l="1"/>
  <c r="H302" i="5" l="1"/>
  <c r="H303" i="5" l="1"/>
  <c r="H304" i="5" l="1"/>
  <c r="H305" i="5" l="1"/>
  <c r="H306" i="5" l="1"/>
  <c r="H307" i="5" l="1"/>
  <c r="H308" i="5" l="1"/>
  <c r="H309" i="5" l="1"/>
  <c r="H310" i="5" l="1"/>
  <c r="H311" i="5" l="1"/>
  <c r="H312" i="5" l="1"/>
  <c r="H313" i="5" l="1"/>
  <c r="H314" i="5" l="1"/>
  <c r="H315" i="5" l="1"/>
  <c r="H316" i="5" l="1"/>
  <c r="H317" i="5" l="1"/>
  <c r="H318" i="5" l="1"/>
  <c r="H319" i="5" l="1"/>
  <c r="H320" i="5" l="1"/>
  <c r="H321" i="5" l="1"/>
  <c r="H322" i="5" l="1"/>
  <c r="H323" i="5" l="1"/>
  <c r="H324" i="5" l="1"/>
  <c r="H325" i="5" l="1"/>
  <c r="H326" i="5" l="1"/>
  <c r="H327" i="5" l="1"/>
  <c r="H328" i="5" l="1"/>
  <c r="H329" i="5" l="1"/>
  <c r="H330" i="5" l="1"/>
  <c r="H331" i="5" l="1"/>
  <c r="H332" i="5" l="1"/>
  <c r="H333" i="5" l="1"/>
  <c r="H334" i="5" l="1"/>
  <c r="H335" i="5" l="1"/>
  <c r="H336" i="5" l="1"/>
  <c r="H337" i="5" l="1"/>
  <c r="H338" i="5" l="1"/>
  <c r="H339" i="5" l="1"/>
  <c r="H340" i="5" l="1"/>
  <c r="H341" i="5" l="1"/>
  <c r="H342" i="5" l="1"/>
  <c r="H343" i="5" l="1"/>
  <c r="H344" i="5" l="1"/>
  <c r="H345" i="5" l="1"/>
  <c r="H346" i="5" l="1"/>
  <c r="H347" i="5" l="1"/>
  <c r="H348" i="5" l="1"/>
  <c r="H349" i="5" l="1"/>
  <c r="H350" i="5" l="1"/>
  <c r="H351" i="5" l="1"/>
  <c r="H352" i="5" l="1"/>
  <c r="H353" i="5" l="1"/>
  <c r="H354" i="5" l="1"/>
  <c r="H355" i="5" l="1"/>
  <c r="H356" i="5" l="1"/>
  <c r="H357" i="5" l="1"/>
  <c r="H358" i="5" l="1"/>
  <c r="H359" i="5" l="1"/>
  <c r="H360" i="5" l="1"/>
  <c r="H361" i="5" l="1"/>
  <c r="H362" i="5" l="1"/>
  <c r="H363" i="5" l="1"/>
  <c r="H364" i="5" l="1"/>
  <c r="H365" i="5" l="1"/>
  <c r="H366" i="5" l="1"/>
  <c r="H367" i="5" l="1"/>
  <c r="H368" i="5" l="1"/>
  <c r="H369" i="5" l="1"/>
  <c r="H370" i="5" l="1"/>
  <c r="H371" i="5" l="1"/>
  <c r="H372" i="5" l="1"/>
  <c r="H373" i="5" l="1"/>
  <c r="H374" i="5" l="1"/>
  <c r="H375" i="5" l="1"/>
  <c r="H376" i="5" l="1"/>
  <c r="H377" i="5" l="1"/>
  <c r="H378" i="5" l="1"/>
  <c r="H379" i="5" l="1"/>
  <c r="H380" i="5" l="1"/>
  <c r="H381" i="5" l="1"/>
  <c r="H382" i="5" l="1"/>
  <c r="H383" i="5" l="1"/>
  <c r="H384" i="5" l="1"/>
  <c r="H385" i="5" l="1"/>
  <c r="H386" i="5" l="1"/>
  <c r="H387" i="5" l="1"/>
  <c r="H388" i="5" l="1"/>
  <c r="H389" i="5" l="1"/>
  <c r="H390" i="5" l="1"/>
  <c r="H391" i="5" l="1"/>
  <c r="H392" i="5" l="1"/>
  <c r="H393" i="5" l="1"/>
  <c r="H394" i="5" l="1"/>
  <c r="H395" i="5" l="1"/>
  <c r="H396" i="5" l="1"/>
  <c r="H397" i="5" l="1"/>
  <c r="H398" i="5" l="1"/>
  <c r="H399" i="5" l="1"/>
  <c r="H400" i="5" l="1"/>
  <c r="H401" i="5" l="1"/>
  <c r="H402" i="5" l="1"/>
  <c r="H403" i="5" l="1"/>
  <c r="H404" i="5" l="1"/>
  <c r="H405" i="5" l="1"/>
  <c r="H406" i="5" l="1"/>
  <c r="H407" i="5" l="1"/>
  <c r="H408" i="5" l="1"/>
  <c r="H409" i="5" l="1"/>
  <c r="H410" i="5" l="1"/>
  <c r="H411" i="5" l="1"/>
  <c r="H412" i="5" l="1"/>
  <c r="H413" i="5" l="1"/>
  <c r="H414" i="5" l="1"/>
  <c r="H415" i="5" l="1"/>
  <c r="H416" i="5" l="1"/>
  <c r="H417" i="5" l="1"/>
  <c r="H418" i="5" l="1"/>
  <c r="H419" i="5" l="1"/>
  <c r="H420" i="5" l="1"/>
  <c r="H421" i="5" l="1"/>
  <c r="H422" i="5" l="1"/>
  <c r="H423" i="5" l="1"/>
  <c r="H424" i="5" l="1"/>
  <c r="H425" i="5" l="1"/>
  <c r="H426" i="5" l="1"/>
  <c r="H427" i="5" l="1"/>
  <c r="H428" i="5" l="1"/>
  <c r="H429" i="5" l="1"/>
  <c r="H430" i="5" l="1"/>
  <c r="H431" i="5" l="1"/>
  <c r="H432" i="5" l="1"/>
  <c r="H433" i="5" l="1"/>
  <c r="H434" i="5" l="1"/>
  <c r="H435" i="5" l="1"/>
  <c r="H436" i="5" l="1"/>
  <c r="H437" i="5" l="1"/>
  <c r="H438" i="5" l="1"/>
  <c r="H439" i="5" l="1"/>
  <c r="H440" i="5" l="1"/>
  <c r="H441" i="5" l="1"/>
  <c r="H442" i="5" l="1"/>
  <c r="H443" i="5" l="1"/>
  <c r="H444" i="5" l="1"/>
  <c r="H445" i="5" l="1"/>
  <c r="H446" i="5" l="1"/>
  <c r="H447" i="5" l="1"/>
  <c r="H448" i="5" l="1"/>
  <c r="H449" i="5" l="1"/>
  <c r="H450" i="5" l="1"/>
  <c r="H451" i="5" l="1"/>
  <c r="H452" i="5" l="1"/>
  <c r="H453" i="5" l="1"/>
  <c r="H454" i="5" l="1"/>
  <c r="H455" i="5" l="1"/>
  <c r="H456" i="5" l="1"/>
  <c r="H457" i="5" l="1"/>
  <c r="H458" i="5" l="1"/>
  <c r="H459" i="5" l="1"/>
  <c r="H460" i="5" l="1"/>
  <c r="H461" i="5" l="1"/>
  <c r="H462" i="5" l="1"/>
  <c r="H463" i="5" l="1"/>
  <c r="H464" i="5" l="1"/>
  <c r="H465" i="5" l="1"/>
  <c r="H466" i="5" l="1"/>
  <c r="H467" i="5" l="1"/>
  <c r="H468" i="5" l="1"/>
  <c r="H469" i="5" l="1"/>
  <c r="H470" i="5" l="1"/>
  <c r="H471" i="5" l="1"/>
  <c r="H472" i="5" l="1"/>
  <c r="H473" i="5" l="1"/>
  <c r="H474" i="5" l="1"/>
  <c r="H475" i="5" l="1"/>
  <c r="H476" i="5" l="1"/>
  <c r="H477" i="5" l="1"/>
  <c r="H478" i="5" l="1"/>
  <c r="H479" i="5" l="1"/>
  <c r="H480" i="5" l="1"/>
  <c r="H481" i="5" l="1"/>
  <c r="H482" i="5" l="1"/>
  <c r="H483" i="5" l="1"/>
  <c r="H484" i="5" l="1"/>
  <c r="H485" i="5" l="1"/>
  <c r="H486" i="5" l="1"/>
  <c r="H487" i="5" l="1"/>
  <c r="H488" i="5" l="1"/>
  <c r="H489" i="5" l="1"/>
  <c r="H490" i="5" l="1"/>
  <c r="H491" i="5" l="1"/>
  <c r="H492" i="5" l="1"/>
  <c r="H493" i="5" l="1"/>
  <c r="H494" i="5" l="1"/>
  <c r="H495" i="5" l="1"/>
  <c r="H496" i="5" l="1"/>
  <c r="H497" i="5" l="1"/>
  <c r="H498" i="5" l="1"/>
  <c r="H499" i="5" l="1"/>
  <c r="H500" i="5" l="1"/>
  <c r="H501" i="5" l="1"/>
  <c r="H502" i="5" l="1"/>
  <c r="H503" i="5" l="1"/>
  <c r="H504" i="5" l="1"/>
  <c r="H505" i="5" l="1"/>
  <c r="H506" i="5" l="1"/>
  <c r="H507" i="5" l="1"/>
  <c r="H508" i="5" l="1"/>
  <c r="H509" i="5" l="1"/>
  <c r="H510" i="5" l="1"/>
  <c r="H511" i="5" l="1"/>
  <c r="H512" i="5" l="1"/>
  <c r="H513" i="5" l="1"/>
  <c r="H514" i="5" l="1"/>
  <c r="H515" i="5" l="1"/>
  <c r="H516" i="5" l="1"/>
  <c r="H517" i="5" l="1"/>
  <c r="H518" i="5" l="1"/>
  <c r="H519" i="5" l="1"/>
  <c r="H520" i="5" l="1"/>
  <c r="H521" i="5" l="1"/>
  <c r="H522" i="5" l="1"/>
  <c r="H523" i="5" l="1"/>
  <c r="H524" i="5" l="1"/>
  <c r="H525" i="5" l="1"/>
  <c r="H526" i="5" l="1"/>
  <c r="H527" i="5" l="1"/>
  <c r="H528" i="5" l="1"/>
  <c r="H529" i="5" l="1"/>
  <c r="H530" i="5" l="1"/>
  <c r="H531" i="5" l="1"/>
  <c r="H532" i="5" l="1"/>
  <c r="H533" i="5" l="1"/>
  <c r="H534" i="5" l="1"/>
  <c r="H535" i="5" l="1"/>
  <c r="H536" i="5" l="1"/>
  <c r="H537" i="5" l="1"/>
  <c r="H538" i="5" l="1"/>
  <c r="H539" i="5" l="1"/>
  <c r="H540" i="5" l="1"/>
  <c r="H541" i="5" l="1"/>
  <c r="H542" i="5" l="1"/>
  <c r="H543" i="5" l="1"/>
  <c r="H544" i="5" l="1"/>
  <c r="H545" i="5" l="1"/>
  <c r="H546" i="5" l="1"/>
  <c r="H547" i="5" l="1"/>
  <c r="H548" i="5" l="1"/>
  <c r="H549" i="5" l="1"/>
  <c r="H550" i="5" l="1"/>
  <c r="H551" i="5" l="1"/>
  <c r="H552" i="5" l="1"/>
  <c r="H553" i="5" l="1"/>
  <c r="H554" i="5" l="1"/>
  <c r="H555" i="5" l="1"/>
  <c r="H556" i="5" l="1"/>
  <c r="H557" i="5" l="1"/>
  <c r="H558" i="5" l="1"/>
  <c r="H559" i="5" l="1"/>
  <c r="H560" i="5" l="1"/>
  <c r="H561" i="5" l="1"/>
  <c r="H562" i="5" l="1"/>
  <c r="H563" i="5" l="1"/>
  <c r="H564" i="5" l="1"/>
  <c r="H565" i="5" l="1"/>
  <c r="H566" i="5" l="1"/>
  <c r="H567" i="5" l="1"/>
  <c r="H568" i="5" l="1"/>
  <c r="H569" i="5" l="1"/>
  <c r="H570" i="5" l="1"/>
  <c r="H571" i="5" l="1"/>
  <c r="H572" i="5" l="1"/>
  <c r="H573" i="5" l="1"/>
  <c r="H574" i="5" l="1"/>
  <c r="H575" i="5" l="1"/>
  <c r="H576" i="5" l="1"/>
  <c r="H577" i="5" l="1"/>
  <c r="H578" i="5" l="1"/>
  <c r="H579" i="5" l="1"/>
  <c r="H580" i="5" l="1"/>
  <c r="H581" i="5" l="1"/>
  <c r="H582" i="5" l="1"/>
  <c r="H583" i="5" l="1"/>
  <c r="H584" i="5" l="1"/>
  <c r="H585" i="5" l="1"/>
  <c r="H586" i="5" l="1"/>
  <c r="H587" i="5" l="1"/>
  <c r="H588" i="5" l="1"/>
  <c r="H589" i="5" l="1"/>
  <c r="H590" i="5" l="1"/>
  <c r="H591" i="5" l="1"/>
  <c r="H592" i="5" l="1"/>
  <c r="H593" i="5" l="1"/>
  <c r="H594" i="5" l="1"/>
  <c r="H595" i="5" l="1"/>
  <c r="H596" i="5" l="1"/>
  <c r="H597" i="5" l="1"/>
  <c r="H598" i="5" l="1"/>
  <c r="H599" i="5" l="1"/>
  <c r="H600" i="5" l="1"/>
  <c r="H601" i="5" l="1"/>
  <c r="H602" i="5" l="1"/>
  <c r="H603" i="5" l="1"/>
  <c r="H604" i="5" l="1"/>
  <c r="H605" i="5" l="1"/>
  <c r="H606" i="5" l="1"/>
  <c r="H607" i="5" l="1"/>
  <c r="H608" i="5" l="1"/>
  <c r="H609" i="5" l="1"/>
  <c r="H610" i="5" l="1"/>
  <c r="H611" i="5" l="1"/>
  <c r="H612" i="5" l="1"/>
  <c r="H613" i="5" l="1"/>
  <c r="H614" i="5" l="1"/>
  <c r="H615" i="5" l="1"/>
  <c r="H616" i="5" l="1"/>
  <c r="H617" i="5" l="1"/>
  <c r="H618" i="5" l="1"/>
  <c r="H619" i="5" l="1"/>
  <c r="H620" i="5" l="1"/>
  <c r="H621" i="5" l="1"/>
  <c r="H622" i="5" l="1"/>
  <c r="H623" i="5" l="1"/>
  <c r="H624" i="5" l="1"/>
  <c r="H625" i="5" l="1"/>
  <c r="H626" i="5" l="1"/>
  <c r="H627" i="5" l="1"/>
  <c r="H628" i="5" l="1"/>
  <c r="H629" i="5" l="1"/>
  <c r="H630" i="5" l="1"/>
  <c r="H631" i="5" l="1"/>
  <c r="H632" i="5" l="1"/>
  <c r="H633" i="5" l="1"/>
  <c r="H634" i="5" l="1"/>
  <c r="H635" i="5" l="1"/>
  <c r="H636" i="5" l="1"/>
  <c r="H637" i="5" l="1"/>
  <c r="H638" i="5" l="1"/>
  <c r="H639" i="5" l="1"/>
  <c r="H640" i="5" l="1"/>
  <c r="H641" i="5" l="1"/>
  <c r="H642" i="5" l="1"/>
  <c r="H643" i="5" l="1"/>
  <c r="H644" i="5" l="1"/>
  <c r="H645" i="5" l="1"/>
  <c r="H646" i="5" l="1"/>
  <c r="H647" i="5" l="1"/>
  <c r="H648" i="5" l="1"/>
  <c r="H649" i="5" l="1"/>
  <c r="H650" i="5" l="1"/>
  <c r="H651" i="5" l="1"/>
  <c r="H652" i="5" l="1"/>
  <c r="H653" i="5" l="1"/>
  <c r="H654" i="5" l="1"/>
  <c r="H655" i="5" l="1"/>
  <c r="H656" i="5" l="1"/>
  <c r="H657" i="5" l="1"/>
  <c r="H658" i="5" l="1"/>
  <c r="H659" i="5" l="1"/>
  <c r="H660" i="5" l="1"/>
  <c r="H661" i="5" l="1"/>
  <c r="H662" i="5" l="1"/>
  <c r="H663" i="5" l="1"/>
  <c r="H664" i="5" l="1"/>
  <c r="H665" i="5" l="1"/>
  <c r="H666" i="5" l="1"/>
  <c r="H667" i="5" l="1"/>
  <c r="H668" i="5" l="1"/>
  <c r="H669" i="5" l="1"/>
  <c r="H670" i="5" l="1"/>
  <c r="H671" i="5" l="1"/>
  <c r="H672" i="5" l="1"/>
  <c r="H673" i="5" l="1"/>
  <c r="H674" i="5" l="1"/>
  <c r="H675" i="5" l="1"/>
  <c r="H676" i="5" l="1"/>
  <c r="H677" i="5" l="1"/>
  <c r="H678" i="5" l="1"/>
  <c r="H679" i="5" l="1"/>
  <c r="H680" i="5" l="1"/>
  <c r="H681" i="5" l="1"/>
  <c r="H682" i="5" l="1"/>
  <c r="H683" i="5" l="1"/>
  <c r="H684" i="5" l="1"/>
  <c r="H685" i="5" l="1"/>
  <c r="H686" i="5" l="1"/>
  <c r="H687" i="5" l="1"/>
  <c r="H688" i="5" l="1"/>
  <c r="H689" i="5" l="1"/>
  <c r="H690" i="5" l="1"/>
  <c r="H691" i="5" l="1"/>
  <c r="H692" i="5" l="1"/>
  <c r="H693" i="5" l="1"/>
  <c r="H694" i="5" l="1"/>
  <c r="H695" i="5" l="1"/>
  <c r="H696" i="5" l="1"/>
  <c r="H697" i="5" l="1"/>
  <c r="H698" i="5" l="1"/>
  <c r="H699" i="5" l="1"/>
  <c r="H700" i="5" l="1"/>
  <c r="H701" i="5" l="1"/>
  <c r="H702" i="5" l="1"/>
  <c r="H703" i="5" l="1"/>
  <c r="H704" i="5" l="1"/>
  <c r="H705" i="5" l="1"/>
  <c r="H706" i="5" l="1"/>
  <c r="H707" i="5" l="1"/>
  <c r="H708" i="5" l="1"/>
  <c r="H709" i="5" l="1"/>
  <c r="H710" i="5" l="1"/>
  <c r="H711" i="5" l="1"/>
  <c r="H712" i="5" l="1"/>
  <c r="H713" i="5" l="1"/>
  <c r="H714" i="5" l="1"/>
  <c r="H715" i="5" l="1"/>
  <c r="H716" i="5" l="1"/>
  <c r="H717" i="5" l="1"/>
  <c r="H718" i="5" l="1"/>
  <c r="H719" i="5" l="1"/>
  <c r="H720" i="5" l="1"/>
  <c r="H721" i="5" l="1"/>
  <c r="H722" i="5" l="1"/>
  <c r="H723" i="5" l="1"/>
  <c r="H724" i="5" l="1"/>
  <c r="H725" i="5" l="1"/>
  <c r="H726" i="5" l="1"/>
  <c r="H727" i="5" l="1"/>
  <c r="H728" i="5" l="1"/>
  <c r="H729" i="5" l="1"/>
  <c r="H730" i="5" l="1"/>
  <c r="H731" i="5" l="1"/>
  <c r="H732" i="5" l="1"/>
  <c r="H733" i="5" l="1"/>
  <c r="H734" i="5" l="1"/>
  <c r="H735" i="5" l="1"/>
  <c r="H736" i="5" l="1"/>
  <c r="H737" i="5" l="1"/>
  <c r="H738" i="5" l="1"/>
  <c r="H739" i="5" l="1"/>
  <c r="H740" i="5" l="1"/>
  <c r="H741" i="5" l="1"/>
  <c r="H742" i="5" l="1"/>
  <c r="H743" i="5" l="1"/>
  <c r="H744" i="5" l="1"/>
  <c r="H745" i="5" l="1"/>
  <c r="H746" i="5" l="1"/>
  <c r="H747" i="5" l="1"/>
  <c r="H748" i="5" l="1"/>
  <c r="H749" i="5" l="1"/>
  <c r="H750" i="5" l="1"/>
  <c r="H751" i="5" l="1"/>
  <c r="H752" i="5" l="1"/>
  <c r="H753" i="5" l="1"/>
  <c r="H754" i="5" l="1"/>
  <c r="H756" i="5" l="1"/>
  <c r="H755" i="5"/>
</calcChain>
</file>

<file path=xl/sharedStrings.xml><?xml version="1.0" encoding="utf-8"?>
<sst xmlns="http://schemas.openxmlformats.org/spreadsheetml/2006/main" count="2303" uniqueCount="412">
  <si>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</si>
  <si>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</si>
  <si>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</si>
  <si>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</si>
  <si>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</si>
  <si>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</si>
  <si>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</si>
  <si>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</si>
  <si>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ilosc zamowien gniezno</t>
  </si>
  <si>
    <t>ilosc zamowien malbork</t>
  </si>
  <si>
    <t>ilosc zamowien przemysl</t>
  </si>
  <si>
    <t>ilosc zamowien ogrodzieniec</t>
  </si>
  <si>
    <t>sprawdzenie</t>
  </si>
  <si>
    <t>Etykiety wierszy</t>
  </si>
  <si>
    <t>(puste)</t>
  </si>
  <si>
    <t>Suma końcowa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</si>
  <si>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</si>
  <si>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</si>
  <si>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</si>
  <si>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</si>
  <si>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</si>
  <si>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</si>
  <si>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</si>
  <si>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</si>
  <si>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</si>
  <si>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</si>
  <si>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</si>
  <si>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</si>
  <si>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</si>
  <si>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</si>
  <si>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</si>
  <si>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</si>
  <si>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</si>
  <si>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</si>
  <si>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</si>
  <si>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</si>
  <si>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</si>
  <si>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</si>
  <si>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</si>
  <si>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</si>
  <si>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</si>
  <si>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</si>
  <si>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</si>
  <si>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</si>
  <si>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</si>
  <si>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</si>
  <si>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</si>
  <si>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</si>
  <si>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</si>
  <si>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</si>
  <si>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</si>
  <si>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</si>
  <si>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</si>
  <si>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</si>
  <si>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</si>
  <si>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</si>
  <si>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</si>
  <si>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</si>
  <si>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</si>
  <si>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</si>
  <si>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</si>
  <si>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</si>
  <si>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</si>
  <si>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</si>
  <si>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</si>
  <si>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</si>
  <si>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</si>
  <si>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</si>
  <si>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</si>
  <si>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</si>
  <si>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</si>
  <si>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</si>
  <si>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</si>
  <si>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</si>
  <si>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</si>
  <si>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</si>
  <si>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</si>
  <si>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</si>
  <si>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</si>
  <si>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</si>
  <si>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</si>
  <si>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</si>
  <si>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</si>
  <si>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</si>
  <si>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</si>
  <si>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</si>
  <si>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</si>
  <si>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</si>
  <si>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</si>
  <si>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</si>
  <si>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</si>
  <si>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</si>
  <si>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</si>
  <si>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</si>
  <si>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</si>
  <si>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</si>
  <si>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</si>
  <si>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</si>
  <si>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</si>
  <si>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</si>
  <si>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</si>
  <si>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</si>
  <si>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</si>
  <si>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</si>
  <si>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</si>
  <si>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</si>
  <si>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</si>
  <si>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</si>
  <si>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</si>
  <si>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</si>
  <si>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</si>
  <si>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</si>
  <si>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</si>
  <si>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</si>
  <si>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</si>
  <si>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</si>
  <si>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</si>
  <si>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</si>
  <si>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</si>
  <si>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</si>
  <si>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</si>
  <si>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</si>
  <si>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</si>
  <si>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</si>
  <si>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</si>
  <si>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</si>
  <si>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</si>
  <si>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</si>
  <si>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</si>
  <si>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</si>
  <si>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</si>
  <si>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</si>
  <si>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</si>
  <si>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</si>
  <si>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</si>
  <si>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</si>
  <si>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</si>
  <si>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</si>
  <si>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</si>
  <si>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</si>
  <si>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</si>
  <si>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</si>
  <si>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</si>
  <si>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</si>
  <si>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</si>
  <si>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</si>
  <si>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</si>
  <si>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</si>
  <si>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</si>
  <si>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</si>
  <si>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</si>
  <si>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</si>
  <si>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</si>
  <si>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</si>
  <si>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</si>
  <si>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</si>
  <si>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</si>
  <si>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</si>
  <si>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</si>
  <si>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</si>
  <si>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</si>
  <si>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</si>
  <si>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</si>
  <si>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</si>
  <si>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</si>
  <si>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</si>
  <si>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</si>
  <si>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</si>
  <si>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</si>
  <si>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</si>
  <si>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</si>
  <si>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</si>
  <si>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</si>
  <si>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</si>
  <si>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</si>
  <si>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</si>
  <si>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</si>
  <si>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</si>
  <si>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</si>
  <si>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</si>
  <si>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</si>
  <si>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</si>
  <si>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</si>
  <si>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</si>
  <si>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</si>
  <si>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</si>
  <si>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</si>
  <si>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</si>
  <si>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</si>
  <si>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</si>
  <si>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</si>
  <si>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</si>
  <si>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</si>
  <si>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</si>
  <si>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</si>
  <si>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</si>
  <si>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</si>
  <si>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</si>
  <si>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</si>
  <si>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</si>
  <si>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</si>
  <si>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</si>
  <si>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</si>
  <si>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</si>
  <si>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</si>
  <si>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</si>
  <si>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</si>
  <si>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</si>
  <si>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</si>
  <si>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</si>
  <si>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</si>
  <si>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</si>
  <si>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</si>
  <si>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</si>
  <si>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</si>
  <si>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</si>
  <si>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</si>
  <si>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</si>
  <si>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</si>
  <si>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</si>
  <si>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</si>
  <si>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</si>
  <si>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</si>
  <si>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</si>
  <si>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</si>
  <si>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</si>
  <si>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</si>
  <si>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</si>
  <si>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</si>
  <si>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</si>
  <si>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</si>
  <si>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</si>
  <si>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</si>
  <si>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</si>
  <si>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</si>
  <si>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</si>
  <si>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</si>
  <si>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</si>
  <si>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</si>
  <si>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</si>
  <si>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</si>
  <si>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</si>
  <si>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</si>
  <si>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</si>
  <si>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</si>
  <si>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</si>
  <si>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</si>
  <si>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</si>
  <si>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</si>
  <si>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</si>
  <si>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</si>
  <si>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</si>
  <si>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</si>
  <si>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</si>
  <si>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</si>
  <si>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</si>
  <si>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</si>
  <si>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</si>
  <si>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</si>
  <si>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</si>
  <si>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</si>
  <si>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</si>
  <si>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</si>
  <si>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</si>
  <si>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</si>
  <si>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</si>
  <si>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</si>
  <si>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</si>
  <si>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</si>
  <si>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</si>
  <si>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</si>
  <si>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</si>
  <si>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</si>
  <si>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</si>
  <si>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</si>
  <si>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</si>
  <si>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</si>
  <si>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</si>
  <si>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</si>
  <si>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</si>
  <si>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</si>
  <si>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</si>
  <si>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</si>
  <si>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</si>
  <si>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</si>
  <si>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</si>
  <si>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</si>
  <si>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</si>
  <si>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</si>
  <si>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</si>
  <si>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</si>
  <si>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</si>
  <si>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</si>
  <si>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</si>
  <si>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</si>
  <si>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</si>
  <si>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</si>
  <si>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</si>
  <si>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</si>
  <si>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</si>
  <si>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</si>
  <si>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</si>
  <si>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</si>
  <si>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</si>
  <si>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</si>
  <si>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</si>
  <si>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</si>
  <si>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</si>
  <si>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</si>
  <si>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</si>
  <si>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</si>
  <si>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</si>
  <si>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</si>
  <si>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</si>
  <si>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</si>
  <si>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</si>
  <si>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</si>
  <si>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</si>
  <si>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</si>
  <si>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</si>
  <si>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</si>
  <si>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</si>
  <si>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</si>
  <si>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</si>
  <si>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</si>
  <si>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</si>
  <si>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</si>
  <si>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</si>
  <si>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</si>
  <si>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</si>
  <si>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</si>
  <si>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</si>
  <si>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</si>
  <si>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</si>
  <si>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</si>
  <si>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</si>
  <si>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</si>
  <si>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</si>
  <si>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</si>
  <si>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</si>
  <si>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</si>
  <si>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</si>
  <si>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</si>
  <si>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</si>
  <si>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</si>
  <si>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</si>
  <si>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</si>
  <si>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</si>
  <si>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</si>
  <si>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</si>
  <si>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</si>
  <si>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</si>
  <si>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</si>
  <si>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</si>
  <si>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</si>
  <si>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</si>
  <si>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</si>
  <si>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</si>
  <si>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</si>
  <si>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</si>
  <si>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</si>
  <si>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</si>
  <si>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</si>
  <si>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</si>
  <si>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</si>
  <si>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</si>
  <si>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</si>
  <si>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</si>
  <si>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</si>
  <si>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</si>
  <si>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</si>
  <si>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</si>
  <si>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</si>
  <si>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</si>
  <si>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</si>
  <si>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</si>
  <si>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</si>
  <si>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</si>
  <si>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</si>
  <si>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</si>
  <si>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Kolumna1</t>
  </si>
  <si>
    <t>czy ogrodzieniec</t>
  </si>
  <si>
    <t>Suma z czy ogrodzieniec</t>
  </si>
  <si>
    <t>od 7 do 14 pazdziernika</t>
  </si>
  <si>
    <t>malborg</t>
  </si>
  <si>
    <t>przemysl</t>
  </si>
  <si>
    <t>gniezno</t>
  </si>
  <si>
    <t>ilosc sokow</t>
  </si>
  <si>
    <t>malbork</t>
  </si>
  <si>
    <t>ogrodzieniec</t>
  </si>
  <si>
    <t>miasta</t>
  </si>
  <si>
    <t>łączna wielkosc zamowien</t>
  </si>
  <si>
    <t>Kolumna2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</si>
  <si>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</si>
  <si>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</si>
  <si>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</si>
  <si>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</si>
  <si>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</si>
  <si>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</si>
  <si>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</si>
  <si>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</si>
  <si>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</si>
  <si>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</si>
  <si>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</si>
  <si>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</si>
  <si>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wielkosc_zamowienia</t>
  </si>
  <si>
    <t>produkcja</t>
  </si>
  <si>
    <t>status magazynu</t>
  </si>
  <si>
    <t>Kolumna3</t>
  </si>
  <si>
    <t>stan magazynu</t>
  </si>
  <si>
    <t>Kolumna4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</si>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</sst>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6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Arkusz3!$B$2</c:f>
              <c:strCache>
                <c:ptCount val="1"/>
                <c:pt idx="0">
                  <c:v>łączna wielkosc zamowien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E-4A6B-A1B8-A376A69A7E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E-4A6B-A1B8-A376A69A7E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E-4A6B-A1B8-A376A69A7E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E-4A6B-A1B8-A376A69A7EE2}"/>
              </c:ext>
            </c:extLst>
          </c:dPt>
          <c:dLbls>
            <c:dLbl>
              <c:idx val="0"/>
              <c:layout>
                <c:manualLayout>
                  <c:x val="1.8365385291985954E-2"/>
                  <c:y val="-3.7034658249151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EE-4A6B-A1B8-A376A69A7EE2}"/>
                </c:ext>
              </c:extLst>
            </c:dLbl>
            <c:dLbl>
              <c:idx val="1"/>
              <c:layout>
                <c:manualLayout>
                  <c:x val="3.4914891670712746E-2"/>
                  <c:y val="1.4140554874232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E-4A6B-A1B8-A376A69A7EE2}"/>
                </c:ext>
              </c:extLst>
            </c:dLbl>
            <c:dLbl>
              <c:idx val="2"/>
              <c:layout>
                <c:manualLayout>
                  <c:x val="-4.2151668038814184E-2"/>
                  <c:y val="-5.39059950769570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EE-4A6B-A1B8-A376A69A7EE2}"/>
                </c:ext>
              </c:extLst>
            </c:dLbl>
            <c:dLbl>
              <c:idx val="3"/>
              <c:layout>
                <c:manualLayout>
                  <c:x val="-2.8857739967490657E-2"/>
                  <c:y val="-3.4068076867020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EE-4A6B-A1B8-A376A69A7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Arkusz3!$A$3:$A$6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Arkusz3!$B$3:$B$6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5FA-B93F-4FC688E6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89357060930389"/>
          <c:y val="0.90338646156458091"/>
          <c:w val="0.38152653170364426"/>
          <c:h val="4.8128684506428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0</xdr:rowOff>
    </xdr:from>
    <xdr:to>
      <xdr:col>15</xdr:col>
      <xdr:colOff>323850</xdr:colOff>
      <xdr:row>26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EE0DAD-306E-53CB-E984-63F2CA3B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3.768251620371" createdVersion="8" refreshedVersion="8" minRefreshableVersion="3" recordCount="756" xr:uid="{C1DBC7D0-CD14-40AA-9E35-647D8B18F247}">
  <cacheSource type="worksheet">
    <worksheetSource ref="A1:E1048576" sheet="soki"/>
  </cacheSource>
  <cacheFields count="6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5" base="1">
        <rangePr groupBy="days" startDate="2021-01-02T00:00:00" endDate="2022-01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ntainsBlank="1"/>
    </cacheField>
    <cacheField name="wielkosc_zamowienia" numFmtId="0">
      <sharedItems containsString="0" containsBlank="1" containsNumber="1" containsInteger="1" minValue="330" maxValue="9990"/>
    </cacheField>
    <cacheField name="czy ogrodzieniec" numFmtId="0">
      <sharedItems containsString="0" containsBlank="1" containsNumber="1" containsInteger="1" minValue="0" maxValue="1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4.833045601852" createdVersion="8" refreshedVersion="8" minRefreshableVersion="3" recordCount="756" xr:uid="{F202AF78-FB7E-43B5-8259-ADFF0CF21EF1}">
  <cacheSource type="worksheet">
    <worksheetSource ref="A1:H1048576" sheet="soki"/>
  </cacheSource>
  <cacheFields count="9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8" base="1">
        <rangePr groupBy="days" startDate="2021-01-02T00:00:00" endDate="2022-01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  <cacheField name="czy ogrodzieniec" numFmtId="0">
      <sharedItems containsString="0" containsBlank="1" containsNumber="1" containsInteger="1" minValue="1290" maxValue="1115560"/>
    </cacheField>
    <cacheField name="malborg" numFmtId="0">
      <sharedItems containsString="0" containsBlank="1" containsNumber="1" containsInteger="1" minValue="0" maxValue="944240"/>
    </cacheField>
    <cacheField name="przemysl" numFmtId="0">
      <sharedItems containsString="0" containsBlank="1" containsNumber="1" containsInteger="1" minValue="0" maxValue="1062920"/>
    </cacheField>
    <cacheField name="gniezno" numFmtId="0">
      <sharedItems containsString="0" containsBlank="1" containsNumber="1" containsInteger="1" minValue="0" maxValue="81900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s v="Ogrodzieniec"/>
    <n v="1290"/>
    <n v="1"/>
  </r>
  <r>
    <n v="2"/>
    <x v="0"/>
    <s v="Przemysl"/>
    <n v="4420"/>
    <n v="0"/>
  </r>
  <r>
    <n v="3"/>
    <x v="0"/>
    <s v="Gniezno"/>
    <n v="5190"/>
    <n v="0"/>
  </r>
  <r>
    <n v="4"/>
    <x v="1"/>
    <s v="Malbork"/>
    <n v="950"/>
    <n v="0"/>
  </r>
  <r>
    <n v="5"/>
    <x v="1"/>
    <s v="Gniezno"/>
    <n v="6000"/>
    <n v="0"/>
  </r>
  <r>
    <n v="6"/>
    <x v="1"/>
    <s v="Przemysl"/>
    <n v="8530"/>
    <n v="0"/>
  </r>
  <r>
    <n v="7"/>
    <x v="2"/>
    <s v="Malbork"/>
    <n v="1140"/>
    <n v="0"/>
  </r>
  <r>
    <n v="8"/>
    <x v="2"/>
    <s v="Przemysl"/>
    <n v="2460"/>
    <n v="0"/>
  </r>
  <r>
    <n v="9"/>
    <x v="3"/>
    <s v="Gniezno"/>
    <n v="7520"/>
    <n v="0"/>
  </r>
  <r>
    <n v="10"/>
    <x v="3"/>
    <s v="Przemysl"/>
    <n v="7920"/>
    <n v="0"/>
  </r>
  <r>
    <n v="11"/>
    <x v="3"/>
    <s v="Ogrodzieniec"/>
    <n v="1430"/>
    <n v="1"/>
  </r>
  <r>
    <n v="12"/>
    <x v="4"/>
    <s v="Malbork"/>
    <n v="1500"/>
    <n v="0"/>
  </r>
  <r>
    <n v="13"/>
    <x v="4"/>
    <s v="Ogrodzieniec"/>
    <n v="5540"/>
    <n v="1"/>
  </r>
  <r>
    <n v="14"/>
    <x v="4"/>
    <s v="Gniezno"/>
    <n v="7340"/>
    <n v="0"/>
  </r>
  <r>
    <n v="15"/>
    <x v="5"/>
    <s v="Przemysl"/>
    <n v="8170"/>
    <n v="0"/>
  </r>
  <r>
    <n v="16"/>
    <x v="6"/>
    <s v="Ogrodzieniec"/>
    <n v="9410"/>
    <n v="1"/>
  </r>
  <r>
    <n v="17"/>
    <x v="6"/>
    <s v="Malbork"/>
    <n v="4660"/>
    <n v="0"/>
  </r>
  <r>
    <n v="18"/>
    <x v="7"/>
    <s v="Ogrodzieniec"/>
    <n v="2240"/>
    <n v="1"/>
  </r>
  <r>
    <n v="19"/>
    <x v="7"/>
    <s v="Przemysl"/>
    <n v="6760"/>
    <n v="0"/>
  </r>
  <r>
    <n v="20"/>
    <x v="8"/>
    <s v="Gniezno"/>
    <n v="7850"/>
    <n v="0"/>
  </r>
  <r>
    <n v="21"/>
    <x v="9"/>
    <s v="Przemysl"/>
    <n v="5440"/>
    <n v="0"/>
  </r>
  <r>
    <n v="22"/>
    <x v="9"/>
    <s v="Malbork"/>
    <n v="5230"/>
    <n v="0"/>
  </r>
  <r>
    <n v="23"/>
    <x v="9"/>
    <s v="Ogrodzieniec"/>
    <n v="9750"/>
    <n v="1"/>
  </r>
  <r>
    <n v="24"/>
    <x v="10"/>
    <s v="Gniezno"/>
    <n v="4800"/>
    <n v="0"/>
  </r>
  <r>
    <n v="25"/>
    <x v="11"/>
    <s v="Malbork"/>
    <n v="8650"/>
    <n v="0"/>
  </r>
  <r>
    <n v="26"/>
    <x v="12"/>
    <s v="Ogrodzieniec"/>
    <n v="2260"/>
    <n v="1"/>
  </r>
  <r>
    <n v="27"/>
    <x v="12"/>
    <s v="Przemysl"/>
    <n v="5000"/>
    <n v="0"/>
  </r>
  <r>
    <n v="28"/>
    <x v="12"/>
    <s v="Malbork"/>
    <n v="1650"/>
    <n v="0"/>
  </r>
  <r>
    <n v="29"/>
    <x v="13"/>
    <s v="Malbork"/>
    <n v="7060"/>
    <n v="0"/>
  </r>
  <r>
    <n v="30"/>
    <x v="13"/>
    <s v="Ogrodzieniec"/>
    <n v="3260"/>
    <n v="1"/>
  </r>
  <r>
    <n v="31"/>
    <x v="13"/>
    <s v="Gniezno"/>
    <n v="5760"/>
    <n v="0"/>
  </r>
  <r>
    <n v="32"/>
    <x v="14"/>
    <s v="Przemysl"/>
    <n v="1990"/>
    <n v="0"/>
  </r>
  <r>
    <n v="33"/>
    <x v="15"/>
    <s v="Malbork"/>
    <n v="5240"/>
    <n v="0"/>
  </r>
  <r>
    <n v="34"/>
    <x v="15"/>
    <s v="Przemysl"/>
    <n v="2720"/>
    <n v="0"/>
  </r>
  <r>
    <n v="35"/>
    <x v="15"/>
    <s v="Gniezno"/>
    <n v="3220"/>
    <n v="0"/>
  </r>
  <r>
    <n v="36"/>
    <x v="15"/>
    <s v="Ogrodzieniec"/>
    <n v="3140"/>
    <n v="1"/>
  </r>
  <r>
    <n v="37"/>
    <x v="16"/>
    <s v="Malbork"/>
    <n v="4150"/>
    <n v="0"/>
  </r>
  <r>
    <n v="38"/>
    <x v="17"/>
    <s v="Malbork"/>
    <n v="3870"/>
    <n v="0"/>
  </r>
  <r>
    <n v="39"/>
    <x v="17"/>
    <s v="Ogrodzieniec"/>
    <n v="1170"/>
    <n v="1"/>
  </r>
  <r>
    <n v="40"/>
    <x v="18"/>
    <s v="Ogrodzieniec"/>
    <n v="2350"/>
    <n v="1"/>
  </r>
  <r>
    <n v="41"/>
    <x v="18"/>
    <s v="Malbork"/>
    <n v="7700"/>
    <n v="0"/>
  </r>
  <r>
    <n v="42"/>
    <x v="19"/>
    <s v="Gniezno"/>
    <n v="3210"/>
    <n v="0"/>
  </r>
  <r>
    <n v="43"/>
    <x v="19"/>
    <s v="Malbork"/>
    <n v="1060"/>
    <n v="0"/>
  </r>
  <r>
    <n v="44"/>
    <x v="20"/>
    <s v="Gniezno"/>
    <n v="2300"/>
    <n v="0"/>
  </r>
  <r>
    <n v="45"/>
    <x v="20"/>
    <s v="Malbork"/>
    <n v="7840"/>
    <n v="0"/>
  </r>
  <r>
    <n v="46"/>
    <x v="21"/>
    <s v="Ogrodzieniec"/>
    <n v="2870"/>
    <n v="1"/>
  </r>
  <r>
    <n v="47"/>
    <x v="22"/>
    <s v="Ogrodzieniec"/>
    <n v="8690"/>
    <n v="1"/>
  </r>
  <r>
    <n v="48"/>
    <x v="23"/>
    <s v="Gniezno"/>
    <n v="6450"/>
    <n v="0"/>
  </r>
  <r>
    <n v="49"/>
    <x v="24"/>
    <s v="Malbork"/>
    <n v="3050"/>
    <n v="0"/>
  </r>
  <r>
    <n v="50"/>
    <x v="24"/>
    <s v="Przemysl"/>
    <n v="7170"/>
    <n v="0"/>
  </r>
  <r>
    <n v="51"/>
    <x v="24"/>
    <s v="Gniezno"/>
    <n v="1970"/>
    <n v="0"/>
  </r>
  <r>
    <n v="52"/>
    <x v="25"/>
    <s v="Gniezno"/>
    <n v="3670"/>
    <n v="0"/>
  </r>
  <r>
    <n v="53"/>
    <x v="25"/>
    <s v="Ogrodzieniec"/>
    <n v="7870"/>
    <n v="1"/>
  </r>
  <r>
    <n v="54"/>
    <x v="26"/>
    <s v="Przemysl"/>
    <n v="7930"/>
    <n v="0"/>
  </r>
  <r>
    <n v="55"/>
    <x v="26"/>
    <s v="Ogrodzieniec"/>
    <n v="1940"/>
    <n v="1"/>
  </r>
  <r>
    <n v="56"/>
    <x v="26"/>
    <s v="Malbork"/>
    <n v="2340"/>
    <n v="0"/>
  </r>
  <r>
    <n v="57"/>
    <x v="27"/>
    <s v="Malbork"/>
    <n v="8710"/>
    <n v="0"/>
  </r>
  <r>
    <n v="58"/>
    <x v="27"/>
    <s v="Gniezno"/>
    <n v="1360"/>
    <n v="0"/>
  </r>
  <r>
    <n v="59"/>
    <x v="28"/>
    <s v="Przemysl"/>
    <n v="6820"/>
    <n v="0"/>
  </r>
  <r>
    <n v="60"/>
    <x v="28"/>
    <s v="Malbork"/>
    <n v="9020"/>
    <n v="0"/>
  </r>
  <r>
    <n v="61"/>
    <x v="29"/>
    <s v="Ogrodzieniec"/>
    <n v="6900"/>
    <n v="1"/>
  </r>
  <r>
    <n v="62"/>
    <x v="29"/>
    <s v="Przemysl"/>
    <n v="9230"/>
    <n v="0"/>
  </r>
  <r>
    <n v="63"/>
    <x v="29"/>
    <s v="Malbork"/>
    <n v="790"/>
    <n v="0"/>
  </r>
  <r>
    <n v="64"/>
    <x v="30"/>
    <s v="Malbork"/>
    <n v="7820"/>
    <n v="0"/>
  </r>
  <r>
    <n v="65"/>
    <x v="30"/>
    <s v="Gniezno"/>
    <n v="2100"/>
    <n v="0"/>
  </r>
  <r>
    <n v="66"/>
    <x v="30"/>
    <s v="Ogrodzieniec"/>
    <n v="6960"/>
    <n v="1"/>
  </r>
  <r>
    <n v="67"/>
    <x v="31"/>
    <s v="Przemysl"/>
    <n v="2630"/>
    <n v="0"/>
  </r>
  <r>
    <n v="68"/>
    <x v="32"/>
    <s v="Gniezno"/>
    <n v="9250"/>
    <n v="0"/>
  </r>
  <r>
    <n v="69"/>
    <x v="32"/>
    <s v="Przemysl"/>
    <n v="6540"/>
    <n v="0"/>
  </r>
  <r>
    <n v="70"/>
    <x v="33"/>
    <s v="Malbork"/>
    <n v="8470"/>
    <n v="0"/>
  </r>
  <r>
    <n v="71"/>
    <x v="33"/>
    <s v="Ogrodzieniec"/>
    <n v="7770"/>
    <n v="1"/>
  </r>
  <r>
    <n v="72"/>
    <x v="33"/>
    <s v="Przemysl"/>
    <n v="6270"/>
    <n v="0"/>
  </r>
  <r>
    <n v="73"/>
    <x v="34"/>
    <s v="Gniezno"/>
    <n v="1480"/>
    <n v="0"/>
  </r>
  <r>
    <n v="74"/>
    <x v="35"/>
    <s v="Ogrodzieniec"/>
    <n v="1820"/>
    <n v="1"/>
  </r>
  <r>
    <n v="75"/>
    <x v="35"/>
    <s v="Przemysl"/>
    <n v="6460"/>
    <n v="0"/>
  </r>
  <r>
    <n v="76"/>
    <x v="36"/>
    <s v="Ogrodzieniec"/>
    <n v="5920"/>
    <n v="1"/>
  </r>
  <r>
    <n v="77"/>
    <x v="36"/>
    <s v="Malbork"/>
    <n v="8900"/>
    <n v="0"/>
  </r>
  <r>
    <n v="78"/>
    <x v="37"/>
    <s v="Malbork"/>
    <n v="7370"/>
    <n v="0"/>
  </r>
  <r>
    <n v="79"/>
    <x v="37"/>
    <s v="Ogrodzieniec"/>
    <n v="1970"/>
    <n v="1"/>
  </r>
  <r>
    <n v="80"/>
    <x v="38"/>
    <s v="Malbork"/>
    <n v="7030"/>
    <n v="0"/>
  </r>
  <r>
    <n v="81"/>
    <x v="39"/>
    <s v="Malbork"/>
    <n v="1000"/>
    <n v="0"/>
  </r>
  <r>
    <n v="82"/>
    <x v="39"/>
    <s v="Ogrodzieniec"/>
    <n v="2620"/>
    <n v="1"/>
  </r>
  <r>
    <n v="83"/>
    <x v="40"/>
    <s v="Malbork"/>
    <n v="9440"/>
    <n v="0"/>
  </r>
  <r>
    <n v="84"/>
    <x v="40"/>
    <s v="Przemysl"/>
    <n v="8020"/>
    <n v="0"/>
  </r>
  <r>
    <n v="85"/>
    <x v="40"/>
    <s v="Gniezno"/>
    <n v="5820"/>
    <n v="0"/>
  </r>
  <r>
    <n v="86"/>
    <x v="41"/>
    <s v="Malbork"/>
    <n v="4850"/>
    <n v="0"/>
  </r>
  <r>
    <n v="87"/>
    <x v="41"/>
    <s v="Przemysl"/>
    <n v="4910"/>
    <n v="0"/>
  </r>
  <r>
    <n v="88"/>
    <x v="42"/>
    <s v="Przemysl"/>
    <n v="5690"/>
    <n v="0"/>
  </r>
  <r>
    <n v="89"/>
    <x v="42"/>
    <s v="Ogrodzieniec"/>
    <n v="1870"/>
    <n v="1"/>
  </r>
  <r>
    <n v="90"/>
    <x v="43"/>
    <s v="Przemysl"/>
    <n v="1800"/>
    <n v="0"/>
  </r>
  <r>
    <n v="91"/>
    <x v="43"/>
    <s v="Gniezno"/>
    <n v="4150"/>
    <n v="0"/>
  </r>
  <r>
    <n v="92"/>
    <x v="44"/>
    <s v="Ogrodzieniec"/>
    <n v="3780"/>
    <n v="1"/>
  </r>
  <r>
    <n v="93"/>
    <x v="45"/>
    <s v="Malbork"/>
    <n v="3330"/>
    <n v="0"/>
  </r>
  <r>
    <n v="94"/>
    <x v="45"/>
    <s v="Ogrodzieniec"/>
    <n v="1570"/>
    <n v="1"/>
  </r>
  <r>
    <n v="95"/>
    <x v="45"/>
    <s v="Gniezno"/>
    <n v="1590"/>
    <n v="0"/>
  </r>
  <r>
    <n v="96"/>
    <x v="46"/>
    <s v="Przemysl"/>
    <n v="7240"/>
    <n v="0"/>
  </r>
  <r>
    <n v="97"/>
    <x v="46"/>
    <s v="Ogrodzieniec"/>
    <n v="9690"/>
    <n v="1"/>
  </r>
  <r>
    <n v="98"/>
    <x v="46"/>
    <s v="Malbork"/>
    <n v="5600"/>
    <n v="0"/>
  </r>
  <r>
    <n v="99"/>
    <x v="47"/>
    <s v="Przemysl"/>
    <n v="1740"/>
    <n v="0"/>
  </r>
  <r>
    <n v="100"/>
    <x v="48"/>
    <s v="Przemysl"/>
    <n v="5430"/>
    <n v="0"/>
  </r>
  <r>
    <n v="101"/>
    <x v="49"/>
    <s v="Malbork"/>
    <n v="8190"/>
    <n v="0"/>
  </r>
  <r>
    <n v="102"/>
    <x v="49"/>
    <s v="Przemysl"/>
    <n v="1470"/>
    <n v="0"/>
  </r>
  <r>
    <n v="103"/>
    <x v="50"/>
    <s v="Gniezno"/>
    <n v="1620"/>
    <n v="0"/>
  </r>
  <r>
    <n v="104"/>
    <x v="50"/>
    <s v="Ogrodzieniec"/>
    <n v="6700"/>
    <n v="1"/>
  </r>
  <r>
    <n v="105"/>
    <x v="51"/>
    <s v="Ogrodzieniec"/>
    <n v="5570"/>
    <n v="1"/>
  </r>
  <r>
    <n v="106"/>
    <x v="51"/>
    <s v="Malbork"/>
    <n v="4070"/>
    <n v="0"/>
  </r>
  <r>
    <n v="107"/>
    <x v="51"/>
    <s v="Gniezno"/>
    <n v="6500"/>
    <n v="0"/>
  </r>
  <r>
    <n v="108"/>
    <x v="52"/>
    <s v="Gniezno"/>
    <n v="6050"/>
    <n v="0"/>
  </r>
  <r>
    <n v="109"/>
    <x v="52"/>
    <s v="Przemysl"/>
    <n v="6880"/>
    <n v="0"/>
  </r>
  <r>
    <n v="110"/>
    <x v="53"/>
    <s v="Przemysl"/>
    <n v="3790"/>
    <n v="0"/>
  </r>
  <r>
    <n v="111"/>
    <x v="54"/>
    <s v="Przemysl"/>
    <n v="4560"/>
    <n v="0"/>
  </r>
  <r>
    <n v="112"/>
    <x v="54"/>
    <s v="Gniezno"/>
    <n v="3910"/>
    <n v="0"/>
  </r>
  <r>
    <n v="113"/>
    <x v="54"/>
    <s v="Ogrodzieniec"/>
    <n v="5060"/>
    <n v="1"/>
  </r>
  <r>
    <n v="114"/>
    <x v="55"/>
    <s v="Malbork"/>
    <n v="9440"/>
    <n v="0"/>
  </r>
  <r>
    <n v="115"/>
    <x v="55"/>
    <s v="Ogrodzieniec"/>
    <n v="5100"/>
    <n v="1"/>
  </r>
  <r>
    <n v="116"/>
    <x v="56"/>
    <s v="Przemysl"/>
    <n v="4360"/>
    <n v="0"/>
  </r>
  <r>
    <n v="117"/>
    <x v="56"/>
    <s v="Gniezno"/>
    <n v="6220"/>
    <n v="0"/>
  </r>
  <r>
    <n v="118"/>
    <x v="57"/>
    <s v="Ogrodzieniec"/>
    <n v="4290"/>
    <n v="1"/>
  </r>
  <r>
    <n v="119"/>
    <x v="57"/>
    <s v="Gniezno"/>
    <n v="1260"/>
    <n v="0"/>
  </r>
  <r>
    <n v="120"/>
    <x v="58"/>
    <s v="Przemysl"/>
    <n v="9520"/>
    <n v="0"/>
  </r>
  <r>
    <n v="121"/>
    <x v="58"/>
    <s v="Ogrodzieniec"/>
    <n v="8650"/>
    <n v="1"/>
  </r>
  <r>
    <n v="122"/>
    <x v="59"/>
    <s v="Gniezno"/>
    <n v="9080"/>
    <n v="0"/>
  </r>
  <r>
    <n v="123"/>
    <x v="59"/>
    <s v="Przemysl"/>
    <n v="1510"/>
    <n v="0"/>
  </r>
  <r>
    <n v="124"/>
    <x v="60"/>
    <s v="Ogrodzieniec"/>
    <n v="6850"/>
    <n v="1"/>
  </r>
  <r>
    <n v="125"/>
    <x v="61"/>
    <s v="Ogrodzieniec"/>
    <n v="6210"/>
    <n v="1"/>
  </r>
  <r>
    <n v="126"/>
    <x v="62"/>
    <s v="Ogrodzieniec"/>
    <n v="3340"/>
    <n v="1"/>
  </r>
  <r>
    <n v="127"/>
    <x v="62"/>
    <s v="Przemysl"/>
    <n v="3450"/>
    <n v="0"/>
  </r>
  <r>
    <n v="128"/>
    <x v="63"/>
    <s v="Malbork"/>
    <n v="3270"/>
    <n v="0"/>
  </r>
  <r>
    <n v="129"/>
    <x v="63"/>
    <s v="Gniezno"/>
    <n v="3580"/>
    <n v="0"/>
  </r>
  <r>
    <n v="130"/>
    <x v="63"/>
    <s v="Przemysl"/>
    <n v="9560"/>
    <n v="0"/>
  </r>
  <r>
    <n v="131"/>
    <x v="64"/>
    <s v="Ogrodzieniec"/>
    <n v="5310"/>
    <n v="1"/>
  </r>
  <r>
    <n v="132"/>
    <x v="65"/>
    <s v="Ogrodzieniec"/>
    <n v="9130"/>
    <n v="1"/>
  </r>
  <r>
    <n v="133"/>
    <x v="65"/>
    <s v="Przemysl"/>
    <n v="8710"/>
    <n v="0"/>
  </r>
  <r>
    <n v="134"/>
    <x v="66"/>
    <s v="Ogrodzieniec"/>
    <n v="1920"/>
    <n v="1"/>
  </r>
  <r>
    <n v="135"/>
    <x v="66"/>
    <s v="Przemysl"/>
    <n v="4330"/>
    <n v="0"/>
  </r>
  <r>
    <n v="136"/>
    <x v="67"/>
    <s v="Gniezno"/>
    <n v="6010"/>
    <n v="0"/>
  </r>
  <r>
    <n v="137"/>
    <x v="67"/>
    <s v="Przemysl"/>
    <n v="8680"/>
    <n v="0"/>
  </r>
  <r>
    <n v="138"/>
    <x v="67"/>
    <s v="Malbork"/>
    <n v="6950"/>
    <n v="0"/>
  </r>
  <r>
    <n v="139"/>
    <x v="68"/>
    <s v="Przemysl"/>
    <n v="3280"/>
    <n v="0"/>
  </r>
  <r>
    <n v="140"/>
    <x v="69"/>
    <s v="Gniezno"/>
    <n v="9590"/>
    <n v="0"/>
  </r>
  <r>
    <n v="141"/>
    <x v="69"/>
    <s v="Ogrodzieniec"/>
    <n v="820"/>
    <n v="1"/>
  </r>
  <r>
    <n v="142"/>
    <x v="70"/>
    <s v="Ogrodzieniec"/>
    <n v="5220"/>
    <n v="1"/>
  </r>
  <r>
    <n v="143"/>
    <x v="71"/>
    <s v="Gniezno"/>
    <n v="6210"/>
    <n v="0"/>
  </r>
  <r>
    <n v="144"/>
    <x v="71"/>
    <s v="Przemysl"/>
    <n v="3180"/>
    <n v="0"/>
  </r>
  <r>
    <n v="145"/>
    <x v="72"/>
    <s v="Ogrodzieniec"/>
    <n v="6860"/>
    <n v="1"/>
  </r>
  <r>
    <n v="146"/>
    <x v="73"/>
    <s v="Ogrodzieniec"/>
    <n v="2020"/>
    <n v="1"/>
  </r>
  <r>
    <n v="147"/>
    <x v="73"/>
    <s v="Przemysl"/>
    <n v="3650"/>
    <n v="0"/>
  </r>
  <r>
    <n v="148"/>
    <x v="74"/>
    <s v="Ogrodzieniec"/>
    <n v="9720"/>
    <n v="1"/>
  </r>
  <r>
    <n v="149"/>
    <x v="75"/>
    <s v="Przemysl"/>
    <n v="7840"/>
    <n v="0"/>
  </r>
  <r>
    <n v="150"/>
    <x v="75"/>
    <s v="Ogrodzieniec"/>
    <n v="6780"/>
    <n v="1"/>
  </r>
  <r>
    <n v="151"/>
    <x v="75"/>
    <s v="Gniezno"/>
    <n v="3490"/>
    <n v="0"/>
  </r>
  <r>
    <n v="152"/>
    <x v="75"/>
    <s v="Malbork"/>
    <n v="9980"/>
    <n v="0"/>
  </r>
  <r>
    <n v="153"/>
    <x v="76"/>
    <s v="Malbork"/>
    <n v="7850"/>
    <n v="0"/>
  </r>
  <r>
    <n v="154"/>
    <x v="76"/>
    <s v="Gniezno"/>
    <n v="9770"/>
    <n v="0"/>
  </r>
  <r>
    <n v="155"/>
    <x v="77"/>
    <s v="Gniezno"/>
    <n v="750"/>
    <n v="0"/>
  </r>
  <r>
    <n v="156"/>
    <x v="77"/>
    <s v="Malbork"/>
    <n v="8900"/>
    <n v="0"/>
  </r>
  <r>
    <n v="157"/>
    <x v="77"/>
    <s v="Ogrodzieniec"/>
    <n v="9410"/>
    <n v="1"/>
  </r>
  <r>
    <n v="158"/>
    <x v="78"/>
    <s v="Gniezno"/>
    <n v="9310"/>
    <n v="0"/>
  </r>
  <r>
    <n v="159"/>
    <x v="78"/>
    <s v="Ogrodzieniec"/>
    <n v="2480"/>
    <n v="1"/>
  </r>
  <r>
    <n v="160"/>
    <x v="78"/>
    <s v="Przemysl"/>
    <n v="1740"/>
    <n v="0"/>
  </r>
  <r>
    <n v="161"/>
    <x v="79"/>
    <s v="Ogrodzieniec"/>
    <n v="860"/>
    <n v="1"/>
  </r>
  <r>
    <n v="162"/>
    <x v="80"/>
    <s v="Przemysl"/>
    <n v="1830"/>
    <n v="0"/>
  </r>
  <r>
    <n v="163"/>
    <x v="81"/>
    <s v="Gniezno"/>
    <n v="1770"/>
    <n v="0"/>
  </r>
  <r>
    <n v="164"/>
    <x v="81"/>
    <s v="Malbork"/>
    <n v="7830"/>
    <n v="0"/>
  </r>
  <r>
    <n v="165"/>
    <x v="81"/>
    <s v="Ogrodzieniec"/>
    <n v="8300"/>
    <n v="1"/>
  </r>
  <r>
    <n v="166"/>
    <x v="82"/>
    <s v="Przemysl"/>
    <n v="1050"/>
    <n v="0"/>
  </r>
  <r>
    <n v="167"/>
    <x v="82"/>
    <s v="Malbork"/>
    <n v="5150"/>
    <n v="0"/>
  </r>
  <r>
    <n v="168"/>
    <x v="82"/>
    <s v="Gniezno"/>
    <n v="6860"/>
    <n v="0"/>
  </r>
  <r>
    <n v="169"/>
    <x v="83"/>
    <s v="Ogrodzieniec"/>
    <n v="1300"/>
    <n v="1"/>
  </r>
  <r>
    <n v="170"/>
    <x v="83"/>
    <s v="Przemysl"/>
    <n v="8800"/>
    <n v="0"/>
  </r>
  <r>
    <n v="171"/>
    <x v="84"/>
    <s v="Gniezno"/>
    <n v="1250"/>
    <n v="0"/>
  </r>
  <r>
    <n v="172"/>
    <x v="85"/>
    <s v="Przemysl"/>
    <n v="3910"/>
    <n v="0"/>
  </r>
  <r>
    <n v="173"/>
    <x v="85"/>
    <s v="Ogrodzieniec"/>
    <n v="1460"/>
    <n v="1"/>
  </r>
  <r>
    <n v="174"/>
    <x v="85"/>
    <s v="Malbork"/>
    <n v="6470"/>
    <n v="0"/>
  </r>
  <r>
    <n v="175"/>
    <x v="85"/>
    <s v="Gniezno"/>
    <n v="6580"/>
    <n v="0"/>
  </r>
  <r>
    <n v="176"/>
    <x v="86"/>
    <s v="Ogrodzieniec"/>
    <n v="8090"/>
    <n v="1"/>
  </r>
  <r>
    <n v="177"/>
    <x v="87"/>
    <s v="Ogrodzieniec"/>
    <n v="4230"/>
    <n v="1"/>
  </r>
  <r>
    <n v="178"/>
    <x v="88"/>
    <s v="Malbork"/>
    <n v="2750"/>
    <n v="0"/>
  </r>
  <r>
    <n v="179"/>
    <x v="88"/>
    <s v="Przemysl"/>
    <n v="5660"/>
    <n v="0"/>
  </r>
  <r>
    <n v="180"/>
    <x v="89"/>
    <s v="Ogrodzieniec"/>
    <n v="3540"/>
    <n v="1"/>
  </r>
  <r>
    <n v="181"/>
    <x v="89"/>
    <s v="Malbork"/>
    <n v="2630"/>
    <n v="0"/>
  </r>
  <r>
    <n v="182"/>
    <x v="90"/>
    <s v="Gniezno"/>
    <n v="1030"/>
    <n v="0"/>
  </r>
  <r>
    <n v="183"/>
    <x v="90"/>
    <s v="Ogrodzieniec"/>
    <n v="4560"/>
    <n v="1"/>
  </r>
  <r>
    <n v="184"/>
    <x v="91"/>
    <s v="Przemysl"/>
    <n v="6400"/>
    <n v="0"/>
  </r>
  <r>
    <n v="185"/>
    <x v="92"/>
    <s v="Przemysl"/>
    <n v="3040"/>
    <n v="0"/>
  </r>
  <r>
    <n v="186"/>
    <x v="92"/>
    <s v="Gniezno"/>
    <n v="6450"/>
    <n v="0"/>
  </r>
  <r>
    <n v="187"/>
    <x v="93"/>
    <s v="Gniezno"/>
    <n v="7650"/>
    <n v="0"/>
  </r>
  <r>
    <n v="188"/>
    <x v="94"/>
    <s v="Przemysl"/>
    <n v="7190"/>
    <n v="0"/>
  </r>
  <r>
    <n v="189"/>
    <x v="94"/>
    <s v="Ogrodzieniec"/>
    <n v="7100"/>
    <n v="1"/>
  </r>
  <r>
    <n v="190"/>
    <x v="94"/>
    <s v="Malbork"/>
    <n v="8950"/>
    <n v="0"/>
  </r>
  <r>
    <n v="191"/>
    <x v="95"/>
    <s v="Ogrodzieniec"/>
    <n v="7650"/>
    <n v="1"/>
  </r>
  <r>
    <n v="192"/>
    <x v="95"/>
    <s v="Gniezno"/>
    <n v="3350"/>
    <n v="0"/>
  </r>
  <r>
    <n v="193"/>
    <x v="96"/>
    <s v="Ogrodzieniec"/>
    <n v="8230"/>
    <n v="1"/>
  </r>
  <r>
    <n v="194"/>
    <x v="96"/>
    <s v="Malbork"/>
    <n v="4860"/>
    <n v="0"/>
  </r>
  <r>
    <n v="195"/>
    <x v="96"/>
    <s v="Gniezno"/>
    <n v="2250"/>
    <n v="0"/>
  </r>
  <r>
    <n v="196"/>
    <x v="97"/>
    <s v="Ogrodzieniec"/>
    <n v="9980"/>
    <n v="1"/>
  </r>
  <r>
    <n v="197"/>
    <x v="97"/>
    <s v="Gniezno"/>
    <n v="6320"/>
    <n v="0"/>
  </r>
  <r>
    <n v="198"/>
    <x v="97"/>
    <s v="Malbork"/>
    <n v="4600"/>
    <n v="0"/>
  </r>
  <r>
    <n v="199"/>
    <x v="98"/>
    <s v="Przemysl"/>
    <n v="9150"/>
    <n v="0"/>
  </r>
  <r>
    <n v="200"/>
    <x v="99"/>
    <s v="Malbork"/>
    <n v="4940"/>
    <n v="0"/>
  </r>
  <r>
    <n v="201"/>
    <x v="100"/>
    <s v="Przemysl"/>
    <n v="7550"/>
    <n v="0"/>
  </r>
  <r>
    <n v="202"/>
    <x v="100"/>
    <s v="Ogrodzieniec"/>
    <n v="4460"/>
    <n v="1"/>
  </r>
  <r>
    <n v="203"/>
    <x v="101"/>
    <s v="Przemysl"/>
    <n v="1680"/>
    <n v="0"/>
  </r>
  <r>
    <n v="204"/>
    <x v="101"/>
    <s v="Malbork"/>
    <n v="5220"/>
    <n v="0"/>
  </r>
  <r>
    <n v="205"/>
    <x v="101"/>
    <s v="Gniezno"/>
    <n v="6180"/>
    <n v="0"/>
  </r>
  <r>
    <n v="206"/>
    <x v="102"/>
    <s v="Ogrodzieniec"/>
    <n v="6780"/>
    <n v="1"/>
  </r>
  <r>
    <n v="207"/>
    <x v="102"/>
    <s v="Gniezno"/>
    <n v="6770"/>
    <n v="0"/>
  </r>
  <r>
    <n v="208"/>
    <x v="102"/>
    <s v="Malbork"/>
    <n v="2070"/>
    <n v="0"/>
  </r>
  <r>
    <n v="209"/>
    <x v="103"/>
    <s v="Ogrodzieniec"/>
    <n v="6720"/>
    <n v="1"/>
  </r>
  <r>
    <n v="210"/>
    <x v="103"/>
    <s v="Gniezno"/>
    <n v="5160"/>
    <n v="0"/>
  </r>
  <r>
    <n v="211"/>
    <x v="103"/>
    <s v="Malbork"/>
    <n v="3130"/>
    <n v="0"/>
  </r>
  <r>
    <n v="212"/>
    <x v="104"/>
    <s v="Przemysl"/>
    <n v="6560"/>
    <n v="0"/>
  </r>
  <r>
    <n v="213"/>
    <x v="104"/>
    <s v="Ogrodzieniec"/>
    <n v="1000"/>
    <n v="1"/>
  </r>
  <r>
    <n v="214"/>
    <x v="105"/>
    <s v="Malbork"/>
    <n v="2660"/>
    <n v="0"/>
  </r>
  <r>
    <n v="215"/>
    <x v="105"/>
    <s v="Gniezno"/>
    <n v="8880"/>
    <n v="0"/>
  </r>
  <r>
    <n v="216"/>
    <x v="105"/>
    <s v="Ogrodzieniec"/>
    <n v="1800"/>
    <n v="1"/>
  </r>
  <r>
    <n v="217"/>
    <x v="106"/>
    <s v="Gniezno"/>
    <n v="6820"/>
    <n v="0"/>
  </r>
  <r>
    <n v="218"/>
    <x v="106"/>
    <s v="Malbork"/>
    <n v="3860"/>
    <n v="0"/>
  </r>
  <r>
    <n v="219"/>
    <x v="106"/>
    <s v="Ogrodzieniec"/>
    <n v="6470"/>
    <n v="1"/>
  </r>
  <r>
    <n v="220"/>
    <x v="107"/>
    <s v="Gniezno"/>
    <n v="1560"/>
    <n v="0"/>
  </r>
  <r>
    <n v="221"/>
    <x v="107"/>
    <s v="Malbork"/>
    <n v="3420"/>
    <n v="0"/>
  </r>
  <r>
    <n v="222"/>
    <x v="107"/>
    <s v="Ogrodzieniec"/>
    <n v="5220"/>
    <n v="1"/>
  </r>
  <r>
    <n v="223"/>
    <x v="108"/>
    <s v="Malbork"/>
    <n v="6100"/>
    <n v="0"/>
  </r>
  <r>
    <n v="224"/>
    <x v="108"/>
    <s v="Przemysl"/>
    <n v="3800"/>
    <n v="0"/>
  </r>
  <r>
    <n v="225"/>
    <x v="109"/>
    <s v="Malbork"/>
    <n v="3170"/>
    <n v="0"/>
  </r>
  <r>
    <n v="226"/>
    <x v="109"/>
    <s v="Ogrodzieniec"/>
    <n v="4140"/>
    <n v="1"/>
  </r>
  <r>
    <n v="227"/>
    <x v="109"/>
    <s v="Przemysl"/>
    <n v="2060"/>
    <n v="0"/>
  </r>
  <r>
    <n v="228"/>
    <x v="110"/>
    <s v="Przemysl"/>
    <n v="8220"/>
    <n v="0"/>
  </r>
  <r>
    <n v="229"/>
    <x v="111"/>
    <s v="Malbork"/>
    <n v="9490"/>
    <n v="0"/>
  </r>
  <r>
    <n v="230"/>
    <x v="111"/>
    <s v="Ogrodzieniec"/>
    <n v="950"/>
    <n v="1"/>
  </r>
  <r>
    <n v="231"/>
    <x v="112"/>
    <s v="Przemysl"/>
    <n v="3110"/>
    <n v="0"/>
  </r>
  <r>
    <n v="232"/>
    <x v="113"/>
    <s v="Gniezno"/>
    <n v="6010"/>
    <n v="0"/>
  </r>
  <r>
    <n v="233"/>
    <x v="113"/>
    <s v="Malbork"/>
    <n v="1220"/>
    <n v="0"/>
  </r>
  <r>
    <n v="234"/>
    <x v="113"/>
    <s v="Ogrodzieniec"/>
    <n v="8060"/>
    <n v="1"/>
  </r>
  <r>
    <n v="235"/>
    <x v="114"/>
    <s v="Malbork"/>
    <n v="4040"/>
    <n v="0"/>
  </r>
  <r>
    <n v="236"/>
    <x v="115"/>
    <s v="Gniezno"/>
    <n v="950"/>
    <n v="0"/>
  </r>
  <r>
    <n v="237"/>
    <x v="115"/>
    <s v="Przemysl"/>
    <n v="9470"/>
    <n v="0"/>
  </r>
  <r>
    <n v="238"/>
    <x v="115"/>
    <s v="Malbork"/>
    <n v="4760"/>
    <n v="0"/>
  </r>
  <r>
    <n v="239"/>
    <x v="116"/>
    <s v="Ogrodzieniec"/>
    <n v="9390"/>
    <n v="1"/>
  </r>
  <r>
    <n v="240"/>
    <x v="116"/>
    <s v="Przemysl"/>
    <n v="4520"/>
    <n v="0"/>
  </r>
  <r>
    <n v="241"/>
    <x v="117"/>
    <s v="Przemysl"/>
    <n v="8460"/>
    <n v="0"/>
  </r>
  <r>
    <n v="242"/>
    <x v="118"/>
    <s v="Ogrodzieniec"/>
    <n v="4880"/>
    <n v="1"/>
  </r>
  <r>
    <n v="243"/>
    <x v="119"/>
    <s v="Ogrodzieniec"/>
    <n v="3980"/>
    <n v="1"/>
  </r>
  <r>
    <n v="244"/>
    <x v="120"/>
    <s v="Ogrodzieniec"/>
    <n v="3980"/>
    <n v="1"/>
  </r>
  <r>
    <n v="245"/>
    <x v="121"/>
    <s v="Gniezno"/>
    <n v="2130"/>
    <n v="0"/>
  </r>
  <r>
    <n v="246"/>
    <x v="121"/>
    <s v="Przemysl"/>
    <n v="7520"/>
    <n v="0"/>
  </r>
  <r>
    <n v="247"/>
    <x v="122"/>
    <s v="Przemysl"/>
    <n v="3900"/>
    <n v="0"/>
  </r>
  <r>
    <n v="248"/>
    <x v="123"/>
    <s v="Przemysl"/>
    <n v="8960"/>
    <n v="0"/>
  </r>
  <r>
    <n v="249"/>
    <x v="123"/>
    <s v="Ogrodzieniec"/>
    <n v="3070"/>
    <n v="1"/>
  </r>
  <r>
    <n v="250"/>
    <x v="124"/>
    <s v="Ogrodzieniec"/>
    <n v="1950"/>
    <n v="1"/>
  </r>
  <r>
    <n v="251"/>
    <x v="124"/>
    <s v="Malbork"/>
    <n v="4340"/>
    <n v="0"/>
  </r>
  <r>
    <n v="252"/>
    <x v="125"/>
    <s v="Malbork"/>
    <n v="8510"/>
    <n v="0"/>
  </r>
  <r>
    <n v="253"/>
    <x v="125"/>
    <s v="Ogrodzieniec"/>
    <n v="9810"/>
    <n v="1"/>
  </r>
  <r>
    <n v="254"/>
    <x v="125"/>
    <s v="Gniezno"/>
    <n v="5560"/>
    <n v="0"/>
  </r>
  <r>
    <n v="255"/>
    <x v="125"/>
    <s v="Przemysl"/>
    <n v="8340"/>
    <n v="0"/>
  </r>
  <r>
    <n v="256"/>
    <x v="126"/>
    <s v="Przemysl"/>
    <n v="4510"/>
    <n v="0"/>
  </r>
  <r>
    <n v="257"/>
    <x v="126"/>
    <s v="Ogrodzieniec"/>
    <n v="7270"/>
    <n v="1"/>
  </r>
  <r>
    <n v="258"/>
    <x v="127"/>
    <s v="Przemysl"/>
    <n v="7710"/>
    <n v="0"/>
  </r>
  <r>
    <n v="259"/>
    <x v="127"/>
    <s v="Gniezno"/>
    <n v="8090"/>
    <n v="0"/>
  </r>
  <r>
    <n v="260"/>
    <x v="127"/>
    <s v="Ogrodzieniec"/>
    <n v="5440"/>
    <n v="1"/>
  </r>
  <r>
    <n v="261"/>
    <x v="127"/>
    <s v="Malbork"/>
    <n v="4060"/>
    <n v="0"/>
  </r>
  <r>
    <n v="262"/>
    <x v="128"/>
    <s v="Przemysl"/>
    <n v="9620"/>
    <n v="0"/>
  </r>
  <r>
    <n v="263"/>
    <x v="129"/>
    <s v="Gniezno"/>
    <n v="9630"/>
    <n v="0"/>
  </r>
  <r>
    <n v="264"/>
    <x v="130"/>
    <s v="Gniezno"/>
    <n v="390"/>
    <n v="0"/>
  </r>
  <r>
    <n v="265"/>
    <x v="131"/>
    <s v="Malbork"/>
    <n v="7870"/>
    <n v="0"/>
  </r>
  <r>
    <n v="266"/>
    <x v="131"/>
    <s v="Przemysl"/>
    <n v="4100"/>
    <n v="0"/>
  </r>
  <r>
    <n v="267"/>
    <x v="131"/>
    <s v="Ogrodzieniec"/>
    <n v="600"/>
    <n v="1"/>
  </r>
  <r>
    <n v="268"/>
    <x v="132"/>
    <s v="Ogrodzieniec"/>
    <n v="1170"/>
    <n v="1"/>
  </r>
  <r>
    <n v="269"/>
    <x v="132"/>
    <s v="Malbork"/>
    <n v="860"/>
    <n v="0"/>
  </r>
  <r>
    <n v="270"/>
    <x v="133"/>
    <s v="Gniezno"/>
    <n v="2350"/>
    <n v="0"/>
  </r>
  <r>
    <n v="271"/>
    <x v="133"/>
    <s v="Malbork"/>
    <n v="9230"/>
    <n v="0"/>
  </r>
  <r>
    <n v="272"/>
    <x v="134"/>
    <s v="Ogrodzieniec"/>
    <n v="1200"/>
    <n v="1"/>
  </r>
  <r>
    <n v="273"/>
    <x v="134"/>
    <s v="Przemysl"/>
    <n v="7370"/>
    <n v="0"/>
  </r>
  <r>
    <n v="274"/>
    <x v="135"/>
    <s v="Ogrodzieniec"/>
    <n v="2210"/>
    <n v="1"/>
  </r>
  <r>
    <n v="275"/>
    <x v="136"/>
    <s v="Ogrodzieniec"/>
    <n v="1170"/>
    <n v="1"/>
  </r>
  <r>
    <n v="276"/>
    <x v="136"/>
    <s v="Gniezno"/>
    <n v="4170"/>
    <n v="0"/>
  </r>
  <r>
    <n v="277"/>
    <x v="136"/>
    <s v="Przemysl"/>
    <n v="7330"/>
    <n v="0"/>
  </r>
  <r>
    <n v="278"/>
    <x v="137"/>
    <s v="Gniezno"/>
    <n v="6170"/>
    <n v="0"/>
  </r>
  <r>
    <n v="279"/>
    <x v="137"/>
    <s v="Malbork"/>
    <n v="5020"/>
    <n v="0"/>
  </r>
  <r>
    <n v="280"/>
    <x v="137"/>
    <s v="Ogrodzieniec"/>
    <n v="4470"/>
    <n v="1"/>
  </r>
  <r>
    <n v="281"/>
    <x v="137"/>
    <s v="Przemysl"/>
    <n v="8450"/>
    <n v="0"/>
  </r>
  <r>
    <n v="282"/>
    <x v="138"/>
    <s v="Ogrodzieniec"/>
    <n v="2250"/>
    <n v="1"/>
  </r>
  <r>
    <n v="283"/>
    <x v="138"/>
    <s v="Przemysl"/>
    <n v="6050"/>
    <n v="0"/>
  </r>
  <r>
    <n v="284"/>
    <x v="139"/>
    <s v="Przemysl"/>
    <n v="5490"/>
    <n v="0"/>
  </r>
  <r>
    <n v="285"/>
    <x v="140"/>
    <s v="Malbork"/>
    <n v="3000"/>
    <n v="0"/>
  </r>
  <r>
    <n v="286"/>
    <x v="140"/>
    <s v="Gniezno"/>
    <n v="9670"/>
    <n v="0"/>
  </r>
  <r>
    <n v="287"/>
    <x v="141"/>
    <s v="Malbork"/>
    <n v="3710"/>
    <n v="0"/>
  </r>
  <r>
    <n v="288"/>
    <x v="141"/>
    <s v="Przemysl"/>
    <n v="2680"/>
    <n v="0"/>
  </r>
  <r>
    <n v="289"/>
    <x v="141"/>
    <s v="Ogrodzieniec"/>
    <n v="4700"/>
    <n v="1"/>
  </r>
  <r>
    <n v="290"/>
    <x v="142"/>
    <s v="Ogrodzieniec"/>
    <n v="1830"/>
    <n v="1"/>
  </r>
  <r>
    <n v="291"/>
    <x v="142"/>
    <s v="Przemysl"/>
    <n v="4100"/>
    <n v="0"/>
  </r>
  <r>
    <n v="292"/>
    <x v="143"/>
    <s v="Malbork"/>
    <n v="7870"/>
    <n v="0"/>
  </r>
  <r>
    <n v="293"/>
    <x v="143"/>
    <s v="Przemysl"/>
    <n v="7160"/>
    <n v="0"/>
  </r>
  <r>
    <n v="294"/>
    <x v="143"/>
    <s v="Gniezno"/>
    <n v="9200"/>
    <n v="0"/>
  </r>
  <r>
    <n v="295"/>
    <x v="144"/>
    <s v="Przemysl"/>
    <n v="7390"/>
    <n v="0"/>
  </r>
  <r>
    <n v="296"/>
    <x v="144"/>
    <s v="Ogrodzieniec"/>
    <n v="4560"/>
    <n v="1"/>
  </r>
  <r>
    <n v="297"/>
    <x v="145"/>
    <s v="Przemysl"/>
    <n v="8680"/>
    <n v="0"/>
  </r>
  <r>
    <n v="298"/>
    <x v="145"/>
    <s v="Ogrodzieniec"/>
    <n v="3110"/>
    <n v="1"/>
  </r>
  <r>
    <n v="299"/>
    <x v="145"/>
    <s v="Malbork"/>
    <n v="8770"/>
    <n v="0"/>
  </r>
  <r>
    <n v="300"/>
    <x v="146"/>
    <s v="Malbork"/>
    <n v="6900"/>
    <n v="0"/>
  </r>
  <r>
    <n v="301"/>
    <x v="146"/>
    <s v="Ogrodzieniec"/>
    <n v="9220"/>
    <n v="1"/>
  </r>
  <r>
    <n v="302"/>
    <x v="147"/>
    <s v="Ogrodzieniec"/>
    <n v="9740"/>
    <n v="1"/>
  </r>
  <r>
    <n v="303"/>
    <x v="148"/>
    <s v="Ogrodzieniec"/>
    <n v="4500"/>
    <n v="1"/>
  </r>
  <r>
    <n v="304"/>
    <x v="148"/>
    <s v="Gniezno"/>
    <n v="9950"/>
    <n v="0"/>
  </r>
  <r>
    <n v="305"/>
    <x v="149"/>
    <s v="Ogrodzieniec"/>
    <n v="9960"/>
    <n v="1"/>
  </r>
  <r>
    <n v="306"/>
    <x v="149"/>
    <s v="Gniezno"/>
    <n v="8880"/>
    <n v="0"/>
  </r>
  <r>
    <n v="307"/>
    <x v="149"/>
    <s v="Przemysl"/>
    <n v="4160"/>
    <n v="0"/>
  </r>
  <r>
    <n v="308"/>
    <x v="150"/>
    <s v="Przemysl"/>
    <n v="6300"/>
    <n v="0"/>
  </r>
  <r>
    <n v="309"/>
    <x v="150"/>
    <s v="Malbork"/>
    <n v="9040"/>
    <n v="0"/>
  </r>
  <r>
    <n v="310"/>
    <x v="151"/>
    <s v="Malbork"/>
    <n v="8880"/>
    <n v="0"/>
  </r>
  <r>
    <n v="311"/>
    <x v="152"/>
    <s v="Ogrodzieniec"/>
    <n v="5030"/>
    <n v="1"/>
  </r>
  <r>
    <n v="312"/>
    <x v="152"/>
    <s v="Gniezno"/>
    <n v="6010"/>
    <n v="0"/>
  </r>
  <r>
    <n v="313"/>
    <x v="153"/>
    <s v="Przemysl"/>
    <n v="8880"/>
    <n v="0"/>
  </r>
  <r>
    <n v="314"/>
    <x v="154"/>
    <s v="Ogrodzieniec"/>
    <n v="5490"/>
    <n v="1"/>
  </r>
  <r>
    <n v="315"/>
    <x v="155"/>
    <s v="Malbork"/>
    <n v="9370"/>
    <n v="0"/>
  </r>
  <r>
    <n v="316"/>
    <x v="155"/>
    <s v="Ogrodzieniec"/>
    <n v="6790"/>
    <n v="1"/>
  </r>
  <r>
    <n v="317"/>
    <x v="156"/>
    <s v="Przemysl"/>
    <n v="2540"/>
    <n v="0"/>
  </r>
  <r>
    <n v="318"/>
    <x v="156"/>
    <s v="Ogrodzieniec"/>
    <n v="5530"/>
    <n v="1"/>
  </r>
  <r>
    <n v="319"/>
    <x v="156"/>
    <s v="Malbork"/>
    <n v="7020"/>
    <n v="0"/>
  </r>
  <r>
    <n v="320"/>
    <x v="157"/>
    <s v="Przemysl"/>
    <n v="2330"/>
    <n v="0"/>
  </r>
  <r>
    <n v="321"/>
    <x v="158"/>
    <s v="Ogrodzieniec"/>
    <n v="5550"/>
    <n v="1"/>
  </r>
  <r>
    <n v="322"/>
    <x v="158"/>
    <s v="Gniezno"/>
    <n v="6150"/>
    <n v="0"/>
  </r>
  <r>
    <n v="323"/>
    <x v="159"/>
    <s v="Malbork"/>
    <n v="3220"/>
    <n v="0"/>
  </r>
  <r>
    <n v="324"/>
    <x v="159"/>
    <s v="Ogrodzieniec"/>
    <n v="4330"/>
    <n v="1"/>
  </r>
  <r>
    <n v="325"/>
    <x v="159"/>
    <s v="Przemysl"/>
    <n v="4000"/>
    <n v="0"/>
  </r>
  <r>
    <n v="326"/>
    <x v="160"/>
    <s v="Malbork"/>
    <n v="4970"/>
    <n v="0"/>
  </r>
  <r>
    <n v="327"/>
    <x v="160"/>
    <s v="Gniezno"/>
    <n v="8900"/>
    <n v="0"/>
  </r>
  <r>
    <n v="328"/>
    <x v="161"/>
    <s v="Przemysl"/>
    <n v="5340"/>
    <n v="0"/>
  </r>
  <r>
    <n v="329"/>
    <x v="161"/>
    <s v="Ogrodzieniec"/>
    <n v="2240"/>
    <n v="1"/>
  </r>
  <r>
    <n v="330"/>
    <x v="162"/>
    <s v="Ogrodzieniec"/>
    <n v="1810"/>
    <n v="1"/>
  </r>
  <r>
    <n v="331"/>
    <x v="162"/>
    <s v="Gniezno"/>
    <n v="7960"/>
    <n v="0"/>
  </r>
  <r>
    <n v="332"/>
    <x v="162"/>
    <s v="Przemysl"/>
    <n v="9400"/>
    <n v="0"/>
  </r>
  <r>
    <n v="333"/>
    <x v="163"/>
    <s v="Malbork"/>
    <n v="5380"/>
    <n v="0"/>
  </r>
  <r>
    <n v="334"/>
    <x v="163"/>
    <s v="Przemysl"/>
    <n v="4220"/>
    <n v="0"/>
  </r>
  <r>
    <n v="335"/>
    <x v="163"/>
    <s v="Ogrodzieniec"/>
    <n v="1230"/>
    <n v="1"/>
  </r>
  <r>
    <n v="336"/>
    <x v="164"/>
    <s v="Malbork"/>
    <n v="1920"/>
    <n v="0"/>
  </r>
  <r>
    <n v="337"/>
    <x v="164"/>
    <s v="Przemysl"/>
    <n v="6790"/>
    <n v="0"/>
  </r>
  <r>
    <n v="338"/>
    <x v="164"/>
    <s v="Gniezno"/>
    <n v="7950"/>
    <n v="0"/>
  </r>
  <r>
    <n v="339"/>
    <x v="165"/>
    <s v="Ogrodzieniec"/>
    <n v="3020"/>
    <n v="1"/>
  </r>
  <r>
    <n v="340"/>
    <x v="166"/>
    <s v="Przemysl"/>
    <n v="7990"/>
    <n v="0"/>
  </r>
  <r>
    <n v="341"/>
    <x v="166"/>
    <s v="Gniezno"/>
    <n v="6390"/>
    <n v="0"/>
  </r>
  <r>
    <n v="342"/>
    <x v="166"/>
    <s v="Ogrodzieniec"/>
    <n v="4180"/>
    <n v="1"/>
  </r>
  <r>
    <n v="343"/>
    <x v="167"/>
    <s v="Malbork"/>
    <n v="7940"/>
    <n v="0"/>
  </r>
  <r>
    <n v="344"/>
    <x v="167"/>
    <s v="Gniezno"/>
    <n v="8070"/>
    <n v="0"/>
  </r>
  <r>
    <n v="345"/>
    <x v="167"/>
    <s v="Przemysl"/>
    <n v="6060"/>
    <n v="0"/>
  </r>
  <r>
    <n v="346"/>
    <x v="167"/>
    <s v="Ogrodzieniec"/>
    <n v="9420"/>
    <n v="1"/>
  </r>
  <r>
    <n v="347"/>
    <x v="168"/>
    <s v="Malbork"/>
    <n v="4440"/>
    <n v="0"/>
  </r>
  <r>
    <n v="348"/>
    <x v="169"/>
    <s v="Malbork"/>
    <n v="3010"/>
    <n v="0"/>
  </r>
  <r>
    <n v="349"/>
    <x v="169"/>
    <s v="Ogrodzieniec"/>
    <n v="1060"/>
    <n v="1"/>
  </r>
  <r>
    <n v="350"/>
    <x v="170"/>
    <s v="Malbork"/>
    <n v="5970"/>
    <n v="0"/>
  </r>
  <r>
    <n v="351"/>
    <x v="170"/>
    <s v="Przemysl"/>
    <n v="1180"/>
    <n v="0"/>
  </r>
  <r>
    <n v="352"/>
    <x v="171"/>
    <s v="Przemysl"/>
    <n v="1510"/>
    <n v="0"/>
  </r>
  <r>
    <n v="353"/>
    <x v="172"/>
    <s v="Gniezno"/>
    <n v="5610"/>
    <n v="0"/>
  </r>
  <r>
    <n v="354"/>
    <x v="172"/>
    <s v="Malbork"/>
    <n v="4850"/>
    <n v="0"/>
  </r>
  <r>
    <n v="355"/>
    <x v="173"/>
    <s v="Gniezno"/>
    <n v="3640"/>
    <n v="0"/>
  </r>
  <r>
    <n v="356"/>
    <x v="174"/>
    <s v="Gniezno"/>
    <n v="6950"/>
    <n v="0"/>
  </r>
  <r>
    <n v="357"/>
    <x v="174"/>
    <s v="Malbork"/>
    <n v="3790"/>
    <n v="0"/>
  </r>
  <r>
    <n v="358"/>
    <x v="175"/>
    <s v="Przemysl"/>
    <n v="6570"/>
    <n v="0"/>
  </r>
  <r>
    <n v="359"/>
    <x v="176"/>
    <s v="Gniezno"/>
    <n v="6200"/>
    <n v="0"/>
  </r>
  <r>
    <n v="360"/>
    <x v="176"/>
    <s v="Ogrodzieniec"/>
    <n v="9010"/>
    <n v="1"/>
  </r>
  <r>
    <n v="361"/>
    <x v="177"/>
    <s v="Malbork"/>
    <n v="1510"/>
    <n v="0"/>
  </r>
  <r>
    <n v="362"/>
    <x v="178"/>
    <s v="Ogrodzieniec"/>
    <n v="2910"/>
    <n v="1"/>
  </r>
  <r>
    <n v="363"/>
    <x v="178"/>
    <s v="Gniezno"/>
    <n v="6310"/>
    <n v="0"/>
  </r>
  <r>
    <n v="364"/>
    <x v="179"/>
    <s v="Gniezno"/>
    <n v="7110"/>
    <n v="0"/>
  </r>
  <r>
    <n v="365"/>
    <x v="179"/>
    <s v="Przemysl"/>
    <n v="2540"/>
    <n v="0"/>
  </r>
  <r>
    <n v="366"/>
    <x v="179"/>
    <s v="Malbork"/>
    <n v="8140"/>
    <n v="0"/>
  </r>
  <r>
    <n v="367"/>
    <x v="180"/>
    <s v="Ogrodzieniec"/>
    <n v="1740"/>
    <n v="1"/>
  </r>
  <r>
    <n v="368"/>
    <x v="180"/>
    <s v="Malbork"/>
    <n v="5840"/>
    <n v="0"/>
  </r>
  <r>
    <n v="369"/>
    <x v="181"/>
    <s v="Przemysl"/>
    <n v="3170"/>
    <n v="0"/>
  </r>
  <r>
    <n v="370"/>
    <x v="181"/>
    <s v="Malbork"/>
    <n v="4000"/>
    <n v="0"/>
  </r>
  <r>
    <n v="371"/>
    <x v="182"/>
    <s v="Ogrodzieniec"/>
    <n v="4600"/>
    <n v="1"/>
  </r>
  <r>
    <n v="372"/>
    <x v="182"/>
    <s v="Przemysl"/>
    <n v="9870"/>
    <n v="0"/>
  </r>
  <r>
    <n v="373"/>
    <x v="183"/>
    <s v="Przemysl"/>
    <n v="9390"/>
    <n v="0"/>
  </r>
  <r>
    <n v="374"/>
    <x v="184"/>
    <s v="Malbork"/>
    <n v="1300"/>
    <n v="0"/>
  </r>
  <r>
    <n v="375"/>
    <x v="184"/>
    <s v="Ogrodzieniec"/>
    <n v="2650"/>
    <n v="1"/>
  </r>
  <r>
    <n v="376"/>
    <x v="185"/>
    <s v="Przemysl"/>
    <n v="4060"/>
    <n v="0"/>
  </r>
  <r>
    <n v="377"/>
    <x v="185"/>
    <s v="Ogrodzieniec"/>
    <n v="4460"/>
    <n v="1"/>
  </r>
  <r>
    <n v="378"/>
    <x v="186"/>
    <s v="Gniezno"/>
    <n v="9390"/>
    <n v="0"/>
  </r>
  <r>
    <n v="379"/>
    <x v="186"/>
    <s v="Ogrodzieniec"/>
    <n v="9670"/>
    <n v="1"/>
  </r>
  <r>
    <n v="380"/>
    <x v="186"/>
    <s v="Przemysl"/>
    <n v="3460"/>
    <n v="0"/>
  </r>
  <r>
    <n v="381"/>
    <x v="187"/>
    <s v="Ogrodzieniec"/>
    <n v="2030"/>
    <n v="1"/>
  </r>
  <r>
    <n v="382"/>
    <x v="187"/>
    <s v="Gniezno"/>
    <n v="3860"/>
    <n v="0"/>
  </r>
  <r>
    <n v="383"/>
    <x v="187"/>
    <s v="Przemysl"/>
    <n v="3770"/>
    <n v="0"/>
  </r>
  <r>
    <n v="384"/>
    <x v="188"/>
    <s v="Gniezno"/>
    <n v="3970"/>
    <n v="0"/>
  </r>
  <r>
    <n v="385"/>
    <x v="188"/>
    <s v="Ogrodzieniec"/>
    <n v="9280"/>
    <n v="1"/>
  </r>
  <r>
    <n v="386"/>
    <x v="189"/>
    <s v="Malbork"/>
    <n v="6930"/>
    <n v="0"/>
  </r>
  <r>
    <n v="387"/>
    <x v="190"/>
    <s v="Malbork"/>
    <n v="2850"/>
    <n v="0"/>
  </r>
  <r>
    <n v="388"/>
    <x v="190"/>
    <s v="Przemysl"/>
    <n v="7480"/>
    <n v="0"/>
  </r>
  <r>
    <n v="389"/>
    <x v="190"/>
    <s v="Ogrodzieniec"/>
    <n v="4170"/>
    <n v="1"/>
  </r>
  <r>
    <n v="390"/>
    <x v="191"/>
    <s v="Ogrodzieniec"/>
    <n v="6110"/>
    <n v="1"/>
  </r>
  <r>
    <n v="391"/>
    <x v="191"/>
    <s v="Malbork"/>
    <n v="3250"/>
    <n v="0"/>
  </r>
  <r>
    <n v="392"/>
    <x v="192"/>
    <s v="Ogrodzieniec"/>
    <n v="6930"/>
    <n v="1"/>
  </r>
  <r>
    <n v="393"/>
    <x v="192"/>
    <s v="Przemysl"/>
    <n v="4790"/>
    <n v="0"/>
  </r>
  <r>
    <n v="394"/>
    <x v="192"/>
    <s v="Malbork"/>
    <n v="3110"/>
    <n v="0"/>
  </r>
  <r>
    <n v="395"/>
    <x v="193"/>
    <s v="Malbork"/>
    <n v="6930"/>
    <n v="0"/>
  </r>
  <r>
    <n v="396"/>
    <x v="194"/>
    <s v="Przemysl"/>
    <n v="8100"/>
    <n v="0"/>
  </r>
  <r>
    <n v="397"/>
    <x v="194"/>
    <s v="Malbork"/>
    <n v="6600"/>
    <n v="0"/>
  </r>
  <r>
    <n v="398"/>
    <x v="194"/>
    <s v="Ogrodzieniec"/>
    <n v="9850"/>
    <n v="1"/>
  </r>
  <r>
    <n v="399"/>
    <x v="195"/>
    <s v="Ogrodzieniec"/>
    <n v="8950"/>
    <n v="1"/>
  </r>
  <r>
    <n v="400"/>
    <x v="196"/>
    <s v="Malbork"/>
    <n v="3280"/>
    <n v="0"/>
  </r>
  <r>
    <n v="401"/>
    <x v="196"/>
    <s v="Ogrodzieniec"/>
    <n v="4680"/>
    <n v="1"/>
  </r>
  <r>
    <n v="402"/>
    <x v="197"/>
    <s v="Gniezno"/>
    <n v="5750"/>
    <n v="0"/>
  </r>
  <r>
    <n v="403"/>
    <x v="197"/>
    <s v="Przemysl"/>
    <n v="7000"/>
    <n v="0"/>
  </r>
  <r>
    <n v="404"/>
    <x v="198"/>
    <s v="Ogrodzieniec"/>
    <n v="5870"/>
    <n v="1"/>
  </r>
  <r>
    <n v="405"/>
    <x v="198"/>
    <s v="Malbork"/>
    <n v="6070"/>
    <n v="0"/>
  </r>
  <r>
    <n v="406"/>
    <x v="199"/>
    <s v="Ogrodzieniec"/>
    <n v="1500"/>
    <n v="1"/>
  </r>
  <r>
    <n v="407"/>
    <x v="199"/>
    <s v="Przemysl"/>
    <n v="6820"/>
    <n v="0"/>
  </r>
  <r>
    <n v="408"/>
    <x v="200"/>
    <s v="Ogrodzieniec"/>
    <n v="2150"/>
    <n v="1"/>
  </r>
  <r>
    <n v="409"/>
    <x v="201"/>
    <s v="Malbork"/>
    <n v="6600"/>
    <n v="0"/>
  </r>
  <r>
    <n v="410"/>
    <x v="201"/>
    <s v="Przemysl"/>
    <n v="7270"/>
    <n v="0"/>
  </r>
  <r>
    <n v="411"/>
    <x v="201"/>
    <s v="Ogrodzieniec"/>
    <n v="1560"/>
    <n v="1"/>
  </r>
  <r>
    <n v="412"/>
    <x v="201"/>
    <s v="Gniezno"/>
    <n v="7040"/>
    <n v="0"/>
  </r>
  <r>
    <n v="413"/>
    <x v="202"/>
    <s v="Malbork"/>
    <n v="2470"/>
    <n v="0"/>
  </r>
  <r>
    <n v="414"/>
    <x v="202"/>
    <s v="Ogrodzieniec"/>
    <n v="8550"/>
    <n v="1"/>
  </r>
  <r>
    <n v="415"/>
    <x v="202"/>
    <s v="Przemysl"/>
    <n v="6160"/>
    <n v="0"/>
  </r>
  <r>
    <n v="416"/>
    <x v="203"/>
    <s v="Malbork"/>
    <n v="9010"/>
    <n v="0"/>
  </r>
  <r>
    <n v="417"/>
    <x v="203"/>
    <s v="Gniezno"/>
    <n v="1400"/>
    <n v="0"/>
  </r>
  <r>
    <n v="418"/>
    <x v="203"/>
    <s v="Przemysl"/>
    <n v="7730"/>
    <n v="0"/>
  </r>
  <r>
    <n v="419"/>
    <x v="203"/>
    <s v="Ogrodzieniec"/>
    <n v="8020"/>
    <n v="1"/>
  </r>
  <r>
    <n v="420"/>
    <x v="204"/>
    <s v="Ogrodzieniec"/>
    <n v="2730"/>
    <n v="1"/>
  </r>
  <r>
    <n v="421"/>
    <x v="205"/>
    <s v="Gniezno"/>
    <n v="8340"/>
    <n v="0"/>
  </r>
  <r>
    <n v="422"/>
    <x v="206"/>
    <s v="Przemysl"/>
    <n v="850"/>
    <n v="0"/>
  </r>
  <r>
    <n v="423"/>
    <x v="206"/>
    <s v="Malbork"/>
    <n v="8740"/>
    <n v="0"/>
  </r>
  <r>
    <n v="424"/>
    <x v="207"/>
    <s v="Przemysl"/>
    <n v="6720"/>
    <n v="0"/>
  </r>
  <r>
    <n v="425"/>
    <x v="207"/>
    <s v="Ogrodzieniec"/>
    <n v="780"/>
    <n v="1"/>
  </r>
  <r>
    <n v="426"/>
    <x v="207"/>
    <s v="Malbork"/>
    <n v="1020"/>
    <n v="0"/>
  </r>
  <r>
    <n v="427"/>
    <x v="208"/>
    <s v="Przemysl"/>
    <n v="4870"/>
    <n v="0"/>
  </r>
  <r>
    <n v="428"/>
    <x v="208"/>
    <s v="Gniezno"/>
    <n v="7250"/>
    <n v="0"/>
  </r>
  <r>
    <n v="429"/>
    <x v="208"/>
    <s v="Ogrodzieniec"/>
    <n v="330"/>
    <n v="1"/>
  </r>
  <r>
    <n v="430"/>
    <x v="209"/>
    <s v="Przemysl"/>
    <n v="3290"/>
    <n v="0"/>
  </r>
  <r>
    <n v="431"/>
    <x v="209"/>
    <s v="Gniezno"/>
    <n v="3820"/>
    <n v="0"/>
  </r>
  <r>
    <n v="432"/>
    <x v="209"/>
    <s v="Ogrodzieniec"/>
    <n v="5660"/>
    <n v="1"/>
  </r>
  <r>
    <n v="433"/>
    <x v="210"/>
    <s v="Ogrodzieniec"/>
    <n v="4200"/>
    <n v="1"/>
  </r>
  <r>
    <n v="434"/>
    <x v="210"/>
    <s v="Malbork"/>
    <n v="5870"/>
    <n v="0"/>
  </r>
  <r>
    <n v="435"/>
    <x v="210"/>
    <s v="Gniezno"/>
    <n v="1670"/>
    <n v="0"/>
  </r>
  <r>
    <n v="436"/>
    <x v="210"/>
    <s v="Przemysl"/>
    <n v="3960"/>
    <n v="0"/>
  </r>
  <r>
    <n v="437"/>
    <x v="211"/>
    <s v="Ogrodzieniec"/>
    <n v="4200"/>
    <n v="1"/>
  </r>
  <r>
    <n v="438"/>
    <x v="212"/>
    <s v="Malbork"/>
    <n v="7980"/>
    <n v="0"/>
  </r>
  <r>
    <n v="439"/>
    <x v="212"/>
    <s v="Ogrodzieniec"/>
    <n v="6110"/>
    <n v="1"/>
  </r>
  <r>
    <n v="440"/>
    <x v="213"/>
    <s v="Malbork"/>
    <n v="7750"/>
    <n v="0"/>
  </r>
  <r>
    <n v="441"/>
    <x v="213"/>
    <s v="Przemysl"/>
    <n v="7450"/>
    <n v="0"/>
  </r>
  <r>
    <n v="442"/>
    <x v="214"/>
    <s v="Gniezno"/>
    <n v="3400"/>
    <n v="0"/>
  </r>
  <r>
    <n v="443"/>
    <x v="214"/>
    <s v="Malbork"/>
    <n v="8560"/>
    <n v="0"/>
  </r>
  <r>
    <n v="444"/>
    <x v="215"/>
    <s v="Gniezno"/>
    <n v="7190"/>
    <n v="0"/>
  </r>
  <r>
    <n v="445"/>
    <x v="216"/>
    <s v="Gniezno"/>
    <n v="4590"/>
    <n v="0"/>
  </r>
  <r>
    <n v="446"/>
    <x v="217"/>
    <s v="Malbork"/>
    <n v="4050"/>
    <n v="0"/>
  </r>
  <r>
    <n v="447"/>
    <x v="217"/>
    <s v="Przemysl"/>
    <n v="4310"/>
    <n v="0"/>
  </r>
  <r>
    <n v="448"/>
    <x v="218"/>
    <s v="Gniezno"/>
    <n v="7100"/>
    <n v="0"/>
  </r>
  <r>
    <n v="449"/>
    <x v="218"/>
    <s v="Ogrodzieniec"/>
    <n v="5280"/>
    <n v="1"/>
  </r>
  <r>
    <n v="450"/>
    <x v="218"/>
    <s v="Malbork"/>
    <n v="3350"/>
    <n v="0"/>
  </r>
  <r>
    <n v="451"/>
    <x v="219"/>
    <s v="Gniezno"/>
    <n v="7820"/>
    <n v="0"/>
  </r>
  <r>
    <n v="452"/>
    <x v="220"/>
    <s v="Gniezno"/>
    <n v="7910"/>
    <n v="0"/>
  </r>
  <r>
    <n v="453"/>
    <x v="220"/>
    <s v="Przemysl"/>
    <n v="9000"/>
    <n v="0"/>
  </r>
  <r>
    <n v="454"/>
    <x v="221"/>
    <s v="Przemysl"/>
    <n v="3240"/>
    <n v="0"/>
  </r>
  <r>
    <n v="455"/>
    <x v="221"/>
    <s v="Malbork"/>
    <n v="8700"/>
    <n v="0"/>
  </r>
  <r>
    <n v="456"/>
    <x v="221"/>
    <s v="Ogrodzieniec"/>
    <n v="8110"/>
    <n v="1"/>
  </r>
  <r>
    <n v="457"/>
    <x v="222"/>
    <s v="Malbork"/>
    <n v="6510"/>
    <n v="0"/>
  </r>
  <r>
    <n v="458"/>
    <x v="223"/>
    <s v="Przemysl"/>
    <n v="1150"/>
    <n v="0"/>
  </r>
  <r>
    <n v="459"/>
    <x v="224"/>
    <s v="Malbork"/>
    <n v="9430"/>
    <n v="0"/>
  </r>
  <r>
    <n v="460"/>
    <x v="224"/>
    <s v="Ogrodzieniec"/>
    <n v="6500"/>
    <n v="1"/>
  </r>
  <r>
    <n v="461"/>
    <x v="224"/>
    <s v="Przemysl"/>
    <n v="6410"/>
    <n v="0"/>
  </r>
  <r>
    <n v="462"/>
    <x v="225"/>
    <s v="Malbork"/>
    <n v="5300"/>
    <n v="0"/>
  </r>
  <r>
    <n v="463"/>
    <x v="225"/>
    <s v="Ogrodzieniec"/>
    <n v="5430"/>
    <n v="1"/>
  </r>
  <r>
    <n v="464"/>
    <x v="225"/>
    <s v="Przemysl"/>
    <n v="3660"/>
    <n v="0"/>
  </r>
  <r>
    <n v="465"/>
    <x v="226"/>
    <s v="Ogrodzieniec"/>
    <n v="3000"/>
    <n v="1"/>
  </r>
  <r>
    <n v="466"/>
    <x v="226"/>
    <s v="Przemysl"/>
    <n v="6120"/>
    <n v="0"/>
  </r>
  <r>
    <n v="467"/>
    <x v="226"/>
    <s v="Gniezno"/>
    <n v="5850"/>
    <n v="0"/>
  </r>
  <r>
    <n v="468"/>
    <x v="227"/>
    <s v="Przemysl"/>
    <n v="6690"/>
    <n v="0"/>
  </r>
  <r>
    <n v="469"/>
    <x v="227"/>
    <s v="Ogrodzieniec"/>
    <n v="2510"/>
    <n v="1"/>
  </r>
  <r>
    <n v="470"/>
    <x v="228"/>
    <s v="Gniezno"/>
    <n v="4090"/>
    <n v="0"/>
  </r>
  <r>
    <n v="471"/>
    <x v="229"/>
    <s v="Przemysl"/>
    <n v="4580"/>
    <n v="0"/>
  </r>
  <r>
    <n v="472"/>
    <x v="230"/>
    <s v="Gniezno"/>
    <n v="6590"/>
    <n v="0"/>
  </r>
  <r>
    <n v="473"/>
    <x v="230"/>
    <s v="Ogrodzieniec"/>
    <n v="3060"/>
    <n v="1"/>
  </r>
  <r>
    <n v="474"/>
    <x v="230"/>
    <s v="Malbork"/>
    <n v="1220"/>
    <n v="0"/>
  </r>
  <r>
    <n v="475"/>
    <x v="231"/>
    <s v="Malbork"/>
    <n v="6590"/>
    <n v="0"/>
  </r>
  <r>
    <n v="476"/>
    <x v="232"/>
    <s v="Przemysl"/>
    <n v="7000"/>
    <n v="0"/>
  </r>
  <r>
    <n v="477"/>
    <x v="232"/>
    <s v="Ogrodzieniec"/>
    <n v="4530"/>
    <n v="1"/>
  </r>
  <r>
    <n v="478"/>
    <x v="232"/>
    <s v="Malbork"/>
    <n v="5480"/>
    <n v="0"/>
  </r>
  <r>
    <n v="479"/>
    <x v="233"/>
    <s v="Ogrodzieniec"/>
    <n v="6400"/>
    <n v="1"/>
  </r>
  <r>
    <n v="480"/>
    <x v="233"/>
    <s v="Przemysl"/>
    <n v="7870"/>
    <n v="0"/>
  </r>
  <r>
    <n v="481"/>
    <x v="233"/>
    <s v="Malbork"/>
    <n v="7490"/>
    <n v="0"/>
  </r>
  <r>
    <n v="482"/>
    <x v="234"/>
    <s v="Przemysl"/>
    <n v="6900"/>
    <n v="0"/>
  </r>
  <r>
    <n v="483"/>
    <x v="234"/>
    <s v="Gniezno"/>
    <n v="5180"/>
    <n v="0"/>
  </r>
  <r>
    <n v="484"/>
    <x v="234"/>
    <s v="Ogrodzieniec"/>
    <n v="1870"/>
    <n v="1"/>
  </r>
  <r>
    <n v="485"/>
    <x v="235"/>
    <s v="Malbork"/>
    <n v="2520"/>
    <n v="0"/>
  </r>
  <r>
    <n v="486"/>
    <x v="235"/>
    <s v="Przemysl"/>
    <n v="6360"/>
    <n v="0"/>
  </r>
  <r>
    <n v="487"/>
    <x v="236"/>
    <s v="Ogrodzieniec"/>
    <n v="8890"/>
    <n v="1"/>
  </r>
  <r>
    <n v="488"/>
    <x v="237"/>
    <s v="Malbork"/>
    <n v="1470"/>
    <n v="0"/>
  </r>
  <r>
    <n v="489"/>
    <x v="238"/>
    <s v="Malbork"/>
    <n v="2950"/>
    <n v="0"/>
  </r>
  <r>
    <n v="490"/>
    <x v="238"/>
    <s v="Ogrodzieniec"/>
    <n v="6730"/>
    <n v="1"/>
  </r>
  <r>
    <n v="491"/>
    <x v="239"/>
    <s v="Przemysl"/>
    <n v="5530"/>
    <n v="0"/>
  </r>
  <r>
    <n v="492"/>
    <x v="239"/>
    <s v="Malbork"/>
    <n v="6600"/>
    <n v="0"/>
  </r>
  <r>
    <n v="493"/>
    <x v="240"/>
    <s v="Przemysl"/>
    <n v="7740"/>
    <n v="0"/>
  </r>
  <r>
    <n v="494"/>
    <x v="240"/>
    <s v="Malbork"/>
    <n v="3800"/>
    <n v="0"/>
  </r>
  <r>
    <n v="495"/>
    <x v="240"/>
    <s v="Ogrodzieniec"/>
    <n v="7060"/>
    <n v="1"/>
  </r>
  <r>
    <n v="496"/>
    <x v="241"/>
    <s v="Ogrodzieniec"/>
    <n v="4560"/>
    <n v="1"/>
  </r>
  <r>
    <n v="497"/>
    <x v="242"/>
    <s v="Ogrodzieniec"/>
    <n v="4620"/>
    <n v="1"/>
  </r>
  <r>
    <n v="498"/>
    <x v="242"/>
    <s v="Malbork"/>
    <n v="1530"/>
    <n v="0"/>
  </r>
  <r>
    <n v="499"/>
    <x v="243"/>
    <s v="Ogrodzieniec"/>
    <n v="6920"/>
    <n v="1"/>
  </r>
  <r>
    <n v="500"/>
    <x v="243"/>
    <s v="Gniezno"/>
    <n v="4100"/>
    <n v="0"/>
  </r>
  <r>
    <n v="501"/>
    <x v="244"/>
    <s v="Przemysl"/>
    <n v="2870"/>
    <n v="0"/>
  </r>
  <r>
    <n v="502"/>
    <x v="244"/>
    <s v="Ogrodzieniec"/>
    <n v="1160"/>
    <n v="1"/>
  </r>
  <r>
    <n v="503"/>
    <x v="244"/>
    <s v="Gniezno"/>
    <n v="8460"/>
    <n v="0"/>
  </r>
  <r>
    <n v="504"/>
    <x v="245"/>
    <s v="Przemysl"/>
    <n v="6880"/>
    <n v="0"/>
  </r>
  <r>
    <n v="505"/>
    <x v="246"/>
    <s v="Malbork"/>
    <n v="3610"/>
    <n v="0"/>
  </r>
  <r>
    <n v="506"/>
    <x v="247"/>
    <s v="Gniezno"/>
    <n v="2400"/>
    <n v="0"/>
  </r>
  <r>
    <n v="507"/>
    <x v="248"/>
    <s v="Przemysl"/>
    <n v="2660"/>
    <n v="0"/>
  </r>
  <r>
    <n v="508"/>
    <x v="249"/>
    <s v="Malbork"/>
    <n v="9310"/>
    <n v="0"/>
  </r>
  <r>
    <n v="509"/>
    <x v="249"/>
    <s v="Przemysl"/>
    <n v="3980"/>
    <n v="0"/>
  </r>
  <r>
    <n v="510"/>
    <x v="250"/>
    <s v="Gniezno"/>
    <n v="7000"/>
    <n v="0"/>
  </r>
  <r>
    <n v="511"/>
    <x v="250"/>
    <s v="Przemysl"/>
    <n v="4660"/>
    <n v="0"/>
  </r>
  <r>
    <n v="512"/>
    <x v="250"/>
    <s v="Ogrodzieniec"/>
    <n v="6620"/>
    <n v="1"/>
  </r>
  <r>
    <n v="513"/>
    <x v="251"/>
    <s v="Gniezno"/>
    <n v="1690"/>
    <n v="0"/>
  </r>
  <r>
    <n v="514"/>
    <x v="251"/>
    <s v="Malbork"/>
    <n v="6080"/>
    <n v="0"/>
  </r>
  <r>
    <n v="515"/>
    <x v="252"/>
    <s v="Ogrodzieniec"/>
    <n v="1970"/>
    <n v="1"/>
  </r>
  <r>
    <n v="516"/>
    <x v="252"/>
    <s v="Gniezno"/>
    <n v="4320"/>
    <n v="0"/>
  </r>
  <r>
    <n v="517"/>
    <x v="252"/>
    <s v="Przemysl"/>
    <n v="3310"/>
    <n v="0"/>
  </r>
  <r>
    <n v="518"/>
    <x v="253"/>
    <s v="Malbork"/>
    <n v="3550"/>
    <n v="0"/>
  </r>
  <r>
    <n v="519"/>
    <x v="253"/>
    <s v="Ogrodzieniec"/>
    <n v="5210"/>
    <n v="1"/>
  </r>
  <r>
    <n v="520"/>
    <x v="253"/>
    <s v="Przemysl"/>
    <n v="2990"/>
    <n v="0"/>
  </r>
  <r>
    <n v="521"/>
    <x v="254"/>
    <s v="Gniezno"/>
    <n v="7890"/>
    <n v="0"/>
  </r>
  <r>
    <n v="522"/>
    <x v="254"/>
    <s v="Przemysl"/>
    <n v="3440"/>
    <n v="0"/>
  </r>
  <r>
    <n v="523"/>
    <x v="254"/>
    <s v="Malbork"/>
    <n v="6170"/>
    <n v="0"/>
  </r>
  <r>
    <n v="524"/>
    <x v="255"/>
    <s v="Ogrodzieniec"/>
    <n v="8230"/>
    <n v="1"/>
  </r>
  <r>
    <n v="525"/>
    <x v="256"/>
    <s v="Przemysl"/>
    <n v="4710"/>
    <n v="0"/>
  </r>
  <r>
    <n v="526"/>
    <x v="256"/>
    <s v="Gniezno"/>
    <n v="5870"/>
    <n v="0"/>
  </r>
  <r>
    <n v="527"/>
    <x v="256"/>
    <s v="Malbork"/>
    <n v="4400"/>
    <n v="0"/>
  </r>
  <r>
    <n v="528"/>
    <x v="257"/>
    <s v="Ogrodzieniec"/>
    <n v="9580"/>
    <n v="1"/>
  </r>
  <r>
    <n v="529"/>
    <x v="258"/>
    <s v="Przemysl"/>
    <n v="6730"/>
    <n v="0"/>
  </r>
  <r>
    <n v="530"/>
    <x v="258"/>
    <s v="Malbork"/>
    <n v="3320"/>
    <n v="0"/>
  </r>
  <r>
    <n v="531"/>
    <x v="258"/>
    <s v="Ogrodzieniec"/>
    <n v="7580"/>
    <n v="1"/>
  </r>
  <r>
    <n v="532"/>
    <x v="259"/>
    <s v="Gniezno"/>
    <n v="7650"/>
    <n v="0"/>
  </r>
  <r>
    <n v="533"/>
    <x v="259"/>
    <s v="Przemysl"/>
    <n v="2640"/>
    <n v="0"/>
  </r>
  <r>
    <n v="534"/>
    <x v="260"/>
    <s v="Malbork"/>
    <n v="9750"/>
    <n v="0"/>
  </r>
  <r>
    <n v="535"/>
    <x v="260"/>
    <s v="Przemysl"/>
    <n v="9860"/>
    <n v="0"/>
  </r>
  <r>
    <n v="536"/>
    <x v="260"/>
    <s v="Gniezno"/>
    <n v="8160"/>
    <n v="0"/>
  </r>
  <r>
    <n v="537"/>
    <x v="261"/>
    <s v="Ogrodzieniec"/>
    <n v="6280"/>
    <n v="1"/>
  </r>
  <r>
    <n v="538"/>
    <x v="261"/>
    <s v="Malbork"/>
    <n v="6490"/>
    <n v="0"/>
  </r>
  <r>
    <n v="539"/>
    <x v="262"/>
    <s v="Ogrodzieniec"/>
    <n v="4110"/>
    <n v="1"/>
  </r>
  <r>
    <n v="540"/>
    <x v="262"/>
    <s v="Malbork"/>
    <n v="3140"/>
    <n v="0"/>
  </r>
  <r>
    <n v="541"/>
    <x v="263"/>
    <s v="Malbork"/>
    <n v="3550"/>
    <n v="0"/>
  </r>
  <r>
    <n v="542"/>
    <x v="263"/>
    <s v="Gniezno"/>
    <n v="1280"/>
    <n v="0"/>
  </r>
  <r>
    <n v="543"/>
    <x v="264"/>
    <s v="Gniezno"/>
    <n v="8360"/>
    <n v="0"/>
  </r>
  <r>
    <n v="544"/>
    <x v="265"/>
    <s v="Malbork"/>
    <n v="2930"/>
    <n v="0"/>
  </r>
  <r>
    <n v="545"/>
    <x v="265"/>
    <s v="Gniezno"/>
    <n v="9920"/>
    <n v="0"/>
  </r>
  <r>
    <n v="546"/>
    <x v="266"/>
    <s v="Gniezno"/>
    <n v="3140"/>
    <n v="0"/>
  </r>
  <r>
    <n v="547"/>
    <x v="267"/>
    <s v="Ogrodzieniec"/>
    <n v="1010"/>
    <n v="1"/>
  </r>
  <r>
    <n v="548"/>
    <x v="268"/>
    <s v="Gniezno"/>
    <n v="9210"/>
    <n v="0"/>
  </r>
  <r>
    <n v="549"/>
    <x v="268"/>
    <s v="Malbork"/>
    <n v="1880"/>
    <n v="0"/>
  </r>
  <r>
    <n v="550"/>
    <x v="269"/>
    <s v="Przemysl"/>
    <n v="5080"/>
    <n v="0"/>
  </r>
  <r>
    <n v="551"/>
    <x v="269"/>
    <s v="Malbork"/>
    <n v="6540"/>
    <n v="0"/>
  </r>
  <r>
    <n v="552"/>
    <x v="270"/>
    <s v="Gniezno"/>
    <n v="3250"/>
    <n v="0"/>
  </r>
  <r>
    <n v="553"/>
    <x v="271"/>
    <s v="Ogrodzieniec"/>
    <n v="5080"/>
    <n v="1"/>
  </r>
  <r>
    <n v="554"/>
    <x v="271"/>
    <s v="Przemysl"/>
    <n v="7660"/>
    <n v="0"/>
  </r>
  <r>
    <n v="555"/>
    <x v="272"/>
    <s v="Malbork"/>
    <n v="7840"/>
    <n v="0"/>
  </r>
  <r>
    <n v="556"/>
    <x v="272"/>
    <s v="Gniezno"/>
    <n v="2060"/>
    <n v="0"/>
  </r>
  <r>
    <n v="557"/>
    <x v="273"/>
    <s v="Przemysl"/>
    <n v="1010"/>
    <n v="0"/>
  </r>
  <r>
    <n v="558"/>
    <x v="274"/>
    <s v="Przemysl"/>
    <n v="7540"/>
    <n v="0"/>
  </r>
  <r>
    <n v="559"/>
    <x v="274"/>
    <s v="Malbork"/>
    <n v="6350"/>
    <n v="0"/>
  </r>
  <r>
    <n v="560"/>
    <x v="274"/>
    <s v="Ogrodzieniec"/>
    <n v="9160"/>
    <n v="1"/>
  </r>
  <r>
    <n v="561"/>
    <x v="275"/>
    <s v="Przemysl"/>
    <n v="9800"/>
    <n v="0"/>
  </r>
  <r>
    <n v="562"/>
    <x v="275"/>
    <s v="Malbork"/>
    <n v="4990"/>
    <n v="0"/>
  </r>
  <r>
    <n v="563"/>
    <x v="276"/>
    <s v="Gniezno"/>
    <n v="5220"/>
    <n v="0"/>
  </r>
  <r>
    <n v="564"/>
    <x v="276"/>
    <s v="Ogrodzieniec"/>
    <n v="3610"/>
    <n v="1"/>
  </r>
  <r>
    <n v="565"/>
    <x v="276"/>
    <s v="Przemysl"/>
    <n v="5150"/>
    <n v="0"/>
  </r>
  <r>
    <n v="566"/>
    <x v="277"/>
    <s v="Gniezno"/>
    <n v="2500"/>
    <n v="0"/>
  </r>
  <r>
    <n v="567"/>
    <x v="277"/>
    <s v="Przemysl"/>
    <n v="8900"/>
    <n v="0"/>
  </r>
  <r>
    <n v="568"/>
    <x v="277"/>
    <s v="Malbork"/>
    <n v="2040"/>
    <n v="0"/>
  </r>
  <r>
    <n v="569"/>
    <x v="278"/>
    <s v="Ogrodzieniec"/>
    <n v="8930"/>
    <n v="1"/>
  </r>
  <r>
    <n v="570"/>
    <x v="279"/>
    <s v="Przemysl"/>
    <n v="4980"/>
    <n v="0"/>
  </r>
  <r>
    <n v="571"/>
    <x v="279"/>
    <s v="Gniezno"/>
    <n v="7120"/>
    <n v="0"/>
  </r>
  <r>
    <n v="572"/>
    <x v="279"/>
    <s v="Ogrodzieniec"/>
    <n v="1780"/>
    <n v="1"/>
  </r>
  <r>
    <n v="573"/>
    <x v="280"/>
    <s v="Przemysl"/>
    <n v="8360"/>
    <n v="0"/>
  </r>
  <r>
    <n v="574"/>
    <x v="280"/>
    <s v="Ogrodzieniec"/>
    <n v="5240"/>
    <n v="1"/>
  </r>
  <r>
    <n v="575"/>
    <x v="280"/>
    <s v="Malbork"/>
    <n v="5420"/>
    <n v="0"/>
  </r>
  <r>
    <n v="576"/>
    <x v="281"/>
    <s v="Malbork"/>
    <n v="9390"/>
    <n v="0"/>
  </r>
  <r>
    <n v="577"/>
    <x v="281"/>
    <s v="Ogrodzieniec"/>
    <n v="2510"/>
    <n v="1"/>
  </r>
  <r>
    <n v="578"/>
    <x v="282"/>
    <s v="Malbork"/>
    <n v="7980"/>
    <n v="0"/>
  </r>
  <r>
    <n v="579"/>
    <x v="282"/>
    <s v="Ogrodzieniec"/>
    <n v="3720"/>
    <n v="1"/>
  </r>
  <r>
    <n v="580"/>
    <x v="283"/>
    <s v="Ogrodzieniec"/>
    <n v="3210"/>
    <n v="1"/>
  </r>
  <r>
    <n v="581"/>
    <x v="284"/>
    <s v="Malbork"/>
    <n v="7640"/>
    <n v="0"/>
  </r>
  <r>
    <n v="582"/>
    <x v="284"/>
    <s v="Ogrodzieniec"/>
    <n v="6100"/>
    <n v="1"/>
  </r>
  <r>
    <n v="583"/>
    <x v="285"/>
    <s v="Ogrodzieniec"/>
    <n v="6850"/>
    <n v="1"/>
  </r>
  <r>
    <n v="584"/>
    <x v="285"/>
    <s v="Malbork"/>
    <n v="2170"/>
    <n v="0"/>
  </r>
  <r>
    <n v="585"/>
    <x v="286"/>
    <s v="Przemysl"/>
    <n v="6230"/>
    <n v="0"/>
  </r>
  <r>
    <n v="586"/>
    <x v="286"/>
    <s v="Malbork"/>
    <n v="2310"/>
    <n v="0"/>
  </r>
  <r>
    <n v="587"/>
    <x v="287"/>
    <s v="Gniezno"/>
    <n v="5650"/>
    <n v="0"/>
  </r>
  <r>
    <n v="588"/>
    <x v="287"/>
    <s v="Malbork"/>
    <n v="7250"/>
    <n v="0"/>
  </r>
  <r>
    <n v="589"/>
    <x v="288"/>
    <s v="Malbork"/>
    <n v="3650"/>
    <n v="0"/>
  </r>
  <r>
    <n v="590"/>
    <x v="288"/>
    <s v="Przemysl"/>
    <n v="4190"/>
    <n v="0"/>
  </r>
  <r>
    <n v="591"/>
    <x v="288"/>
    <s v="Ogrodzieniec"/>
    <n v="7920"/>
    <n v="1"/>
  </r>
  <r>
    <n v="592"/>
    <x v="289"/>
    <s v="Przemysl"/>
    <n v="5920"/>
    <n v="0"/>
  </r>
  <r>
    <n v="593"/>
    <x v="289"/>
    <s v="Ogrodzieniec"/>
    <n v="5270"/>
    <n v="1"/>
  </r>
  <r>
    <n v="594"/>
    <x v="290"/>
    <s v="Gniezno"/>
    <n v="7990"/>
    <n v="0"/>
  </r>
  <r>
    <n v="595"/>
    <x v="290"/>
    <s v="Przemysl"/>
    <n v="5450"/>
    <n v="0"/>
  </r>
  <r>
    <n v="596"/>
    <x v="291"/>
    <s v="Ogrodzieniec"/>
    <n v="2580"/>
    <n v="1"/>
  </r>
  <r>
    <n v="597"/>
    <x v="292"/>
    <s v="Ogrodzieniec"/>
    <n v="8040"/>
    <n v="1"/>
  </r>
  <r>
    <n v="598"/>
    <x v="292"/>
    <s v="Malbork"/>
    <n v="1920"/>
    <n v="0"/>
  </r>
  <r>
    <n v="599"/>
    <x v="293"/>
    <s v="Ogrodzieniec"/>
    <n v="6930"/>
    <n v="1"/>
  </r>
  <r>
    <n v="600"/>
    <x v="293"/>
    <s v="Gniezno"/>
    <n v="9480"/>
    <n v="0"/>
  </r>
  <r>
    <n v="601"/>
    <x v="293"/>
    <s v="Przemysl"/>
    <n v="4810"/>
    <n v="0"/>
  </r>
  <r>
    <n v="602"/>
    <x v="294"/>
    <s v="Ogrodzieniec"/>
    <n v="5770"/>
    <n v="1"/>
  </r>
  <r>
    <n v="603"/>
    <x v="294"/>
    <s v="Malbork"/>
    <n v="2610"/>
    <n v="0"/>
  </r>
  <r>
    <n v="604"/>
    <x v="295"/>
    <s v="Przemysl"/>
    <n v="2670"/>
    <n v="0"/>
  </r>
  <r>
    <n v="605"/>
    <x v="295"/>
    <s v="Malbork"/>
    <n v="1330"/>
    <n v="0"/>
  </r>
  <r>
    <n v="606"/>
    <x v="296"/>
    <s v="Przemysl"/>
    <n v="1700"/>
    <n v="0"/>
  </r>
  <r>
    <n v="607"/>
    <x v="296"/>
    <s v="Gniezno"/>
    <n v="1050"/>
    <n v="0"/>
  </r>
  <r>
    <n v="608"/>
    <x v="296"/>
    <s v="Ogrodzieniec"/>
    <n v="1750"/>
    <n v="1"/>
  </r>
  <r>
    <n v="609"/>
    <x v="296"/>
    <s v="Malbork"/>
    <n v="6530"/>
    <n v="0"/>
  </r>
  <r>
    <n v="610"/>
    <x v="297"/>
    <s v="Ogrodzieniec"/>
    <n v="6980"/>
    <n v="1"/>
  </r>
  <r>
    <n v="611"/>
    <x v="297"/>
    <s v="Gniezno"/>
    <n v="6590"/>
    <n v="0"/>
  </r>
  <r>
    <n v="612"/>
    <x v="297"/>
    <s v="Przemysl"/>
    <n v="2090"/>
    <n v="0"/>
  </r>
  <r>
    <n v="613"/>
    <x v="298"/>
    <s v="Przemysl"/>
    <n v="3960"/>
    <n v="0"/>
  </r>
  <r>
    <n v="614"/>
    <x v="298"/>
    <s v="Gniezno"/>
    <n v="6430"/>
    <n v="0"/>
  </r>
  <r>
    <n v="615"/>
    <x v="298"/>
    <s v="Ogrodzieniec"/>
    <n v="9940"/>
    <n v="1"/>
  </r>
  <r>
    <n v="616"/>
    <x v="298"/>
    <s v="Malbork"/>
    <n v="4220"/>
    <n v="0"/>
  </r>
  <r>
    <n v="617"/>
    <x v="299"/>
    <s v="Malbork"/>
    <n v="2630"/>
    <n v="0"/>
  </r>
  <r>
    <n v="618"/>
    <x v="299"/>
    <s v="Ogrodzieniec"/>
    <n v="3540"/>
    <n v="1"/>
  </r>
  <r>
    <n v="619"/>
    <x v="300"/>
    <s v="Przemysl"/>
    <n v="2630"/>
    <n v="0"/>
  </r>
  <r>
    <n v="620"/>
    <x v="301"/>
    <s v="Gniezno"/>
    <n v="4230"/>
    <n v="0"/>
  </r>
  <r>
    <n v="621"/>
    <x v="301"/>
    <s v="Ogrodzieniec"/>
    <n v="4630"/>
    <n v="1"/>
  </r>
  <r>
    <n v="622"/>
    <x v="302"/>
    <s v="Przemysl"/>
    <n v="2100"/>
    <n v="0"/>
  </r>
  <r>
    <n v="623"/>
    <x v="303"/>
    <s v="Ogrodzieniec"/>
    <n v="4290"/>
    <n v="1"/>
  </r>
  <r>
    <n v="624"/>
    <x v="303"/>
    <s v="Gniezno"/>
    <n v="2870"/>
    <n v="0"/>
  </r>
  <r>
    <n v="625"/>
    <x v="303"/>
    <s v="Przemysl"/>
    <n v="3550"/>
    <n v="0"/>
  </r>
  <r>
    <n v="626"/>
    <x v="304"/>
    <s v="Ogrodzieniec"/>
    <n v="8480"/>
    <n v="1"/>
  </r>
  <r>
    <n v="627"/>
    <x v="305"/>
    <s v="Ogrodzieniec"/>
    <n v="4860"/>
    <n v="1"/>
  </r>
  <r>
    <n v="628"/>
    <x v="305"/>
    <s v="Przemysl"/>
    <n v="8270"/>
    <n v="0"/>
  </r>
  <r>
    <n v="629"/>
    <x v="306"/>
    <s v="Malbork"/>
    <n v="8790"/>
    <n v="0"/>
  </r>
  <r>
    <n v="630"/>
    <x v="306"/>
    <s v="Gniezno"/>
    <n v="3110"/>
    <n v="0"/>
  </r>
  <r>
    <n v="631"/>
    <x v="306"/>
    <s v="Przemysl"/>
    <n v="1440"/>
    <n v="0"/>
  </r>
  <r>
    <n v="632"/>
    <x v="307"/>
    <s v="Malbork"/>
    <n v="4550"/>
    <n v="0"/>
  </r>
  <r>
    <n v="633"/>
    <x v="307"/>
    <s v="Ogrodzieniec"/>
    <n v="6980"/>
    <n v="1"/>
  </r>
  <r>
    <n v="634"/>
    <x v="308"/>
    <s v="Przemysl"/>
    <n v="3920"/>
    <n v="0"/>
  </r>
  <r>
    <n v="635"/>
    <x v="309"/>
    <s v="Przemysl"/>
    <n v="7040"/>
    <n v="0"/>
  </r>
  <r>
    <n v="636"/>
    <x v="309"/>
    <s v="Ogrodzieniec"/>
    <n v="7000"/>
    <n v="1"/>
  </r>
  <r>
    <n v="637"/>
    <x v="310"/>
    <s v="Przemysl"/>
    <n v="1980"/>
    <n v="0"/>
  </r>
  <r>
    <n v="638"/>
    <x v="310"/>
    <s v="Ogrodzieniec"/>
    <n v="7550"/>
    <n v="1"/>
  </r>
  <r>
    <n v="639"/>
    <x v="311"/>
    <s v="Gniezno"/>
    <n v="2300"/>
    <n v="0"/>
  </r>
  <r>
    <n v="640"/>
    <x v="311"/>
    <s v="Przemysl"/>
    <n v="5950"/>
    <n v="0"/>
  </r>
  <r>
    <n v="641"/>
    <x v="311"/>
    <s v="Malbork"/>
    <n v="4860"/>
    <n v="0"/>
  </r>
  <r>
    <n v="642"/>
    <x v="312"/>
    <s v="Przemysl"/>
    <n v="7210"/>
    <n v="0"/>
  </r>
  <r>
    <n v="643"/>
    <x v="312"/>
    <s v="Gniezno"/>
    <n v="6320"/>
    <n v="0"/>
  </r>
  <r>
    <n v="644"/>
    <x v="312"/>
    <s v="Ogrodzieniec"/>
    <n v="6800"/>
    <n v="1"/>
  </r>
  <r>
    <n v="645"/>
    <x v="313"/>
    <s v="Ogrodzieniec"/>
    <n v="8040"/>
    <n v="1"/>
  </r>
  <r>
    <n v="646"/>
    <x v="313"/>
    <s v="Gniezno"/>
    <n v="2960"/>
    <n v="0"/>
  </r>
  <r>
    <n v="647"/>
    <x v="314"/>
    <s v="Przemysl"/>
    <n v="1960"/>
    <n v="0"/>
  </r>
  <r>
    <n v="648"/>
    <x v="315"/>
    <s v="Ogrodzieniec"/>
    <n v="5740"/>
    <n v="1"/>
  </r>
  <r>
    <n v="649"/>
    <x v="316"/>
    <s v="Przemysl"/>
    <n v="2610"/>
    <n v="0"/>
  </r>
  <r>
    <n v="650"/>
    <x v="316"/>
    <s v="Ogrodzieniec"/>
    <n v="5910"/>
    <n v="1"/>
  </r>
  <r>
    <n v="651"/>
    <x v="317"/>
    <s v="Przemysl"/>
    <n v="4410"/>
    <n v="0"/>
  </r>
  <r>
    <n v="652"/>
    <x v="317"/>
    <s v="Ogrodzieniec"/>
    <n v="2820"/>
    <n v="1"/>
  </r>
  <r>
    <n v="653"/>
    <x v="317"/>
    <s v="Gniezno"/>
    <n v="8320"/>
    <n v="0"/>
  </r>
  <r>
    <n v="654"/>
    <x v="317"/>
    <s v="Malbork"/>
    <n v="1580"/>
    <n v="0"/>
  </r>
  <r>
    <n v="655"/>
    <x v="318"/>
    <s v="Malbork"/>
    <n v="3470"/>
    <n v="0"/>
  </r>
  <r>
    <n v="656"/>
    <x v="318"/>
    <s v="Gniezno"/>
    <n v="4420"/>
    <n v="0"/>
  </r>
  <r>
    <n v="657"/>
    <x v="319"/>
    <s v="Gniezno"/>
    <n v="3130"/>
    <n v="0"/>
  </r>
  <r>
    <n v="658"/>
    <x v="319"/>
    <s v="Malbork"/>
    <n v="1320"/>
    <n v="0"/>
  </r>
  <r>
    <n v="659"/>
    <x v="319"/>
    <s v="Ogrodzieniec"/>
    <n v="8470"/>
    <n v="1"/>
  </r>
  <r>
    <n v="660"/>
    <x v="320"/>
    <s v="Gniezno"/>
    <n v="1030"/>
    <n v="0"/>
  </r>
  <r>
    <n v="661"/>
    <x v="321"/>
    <s v="Ogrodzieniec"/>
    <n v="6050"/>
    <n v="1"/>
  </r>
  <r>
    <n v="662"/>
    <x v="321"/>
    <s v="Przemysl"/>
    <n v="4740"/>
    <n v="0"/>
  </r>
  <r>
    <n v="663"/>
    <x v="322"/>
    <s v="Ogrodzieniec"/>
    <n v="5270"/>
    <n v="1"/>
  </r>
  <r>
    <n v="664"/>
    <x v="322"/>
    <s v="Przemysl"/>
    <n v="9150"/>
    <n v="0"/>
  </r>
  <r>
    <n v="665"/>
    <x v="322"/>
    <s v="Gniezno"/>
    <n v="8790"/>
    <n v="0"/>
  </r>
  <r>
    <n v="666"/>
    <x v="322"/>
    <s v="Malbork"/>
    <n v="2830"/>
    <n v="0"/>
  </r>
  <r>
    <n v="667"/>
    <x v="323"/>
    <s v="Ogrodzieniec"/>
    <n v="1380"/>
    <n v="1"/>
  </r>
  <r>
    <n v="668"/>
    <x v="324"/>
    <s v="Przemysl"/>
    <n v="9060"/>
    <n v="0"/>
  </r>
  <r>
    <n v="669"/>
    <x v="324"/>
    <s v="Malbork"/>
    <n v="3190"/>
    <n v="0"/>
  </r>
  <r>
    <n v="670"/>
    <x v="324"/>
    <s v="Gniezno"/>
    <n v="4380"/>
    <n v="0"/>
  </r>
  <r>
    <n v="671"/>
    <x v="324"/>
    <s v="Ogrodzieniec"/>
    <n v="5930"/>
    <n v="1"/>
  </r>
  <r>
    <n v="672"/>
    <x v="325"/>
    <s v="Przemysl"/>
    <n v="3980"/>
    <n v="0"/>
  </r>
  <r>
    <n v="673"/>
    <x v="325"/>
    <s v="Ogrodzieniec"/>
    <n v="9750"/>
    <n v="1"/>
  </r>
  <r>
    <n v="674"/>
    <x v="325"/>
    <s v="Malbork"/>
    <n v="7340"/>
    <n v="0"/>
  </r>
  <r>
    <n v="675"/>
    <x v="325"/>
    <s v="Gniezno"/>
    <n v="5350"/>
    <n v="0"/>
  </r>
  <r>
    <n v="676"/>
    <x v="326"/>
    <s v="Ogrodzieniec"/>
    <n v="5490"/>
    <n v="1"/>
  </r>
  <r>
    <n v="677"/>
    <x v="326"/>
    <s v="Malbork"/>
    <n v="1180"/>
    <n v="0"/>
  </r>
  <r>
    <n v="678"/>
    <x v="327"/>
    <s v="Malbork"/>
    <n v="7560"/>
    <n v="0"/>
  </r>
  <r>
    <n v="679"/>
    <x v="328"/>
    <s v="Przemysl"/>
    <n v="7970"/>
    <n v="0"/>
  </r>
  <r>
    <n v="680"/>
    <x v="328"/>
    <s v="Malbork"/>
    <n v="2400"/>
    <n v="0"/>
  </r>
  <r>
    <n v="681"/>
    <x v="328"/>
    <s v="Ogrodzieniec"/>
    <n v="7120"/>
    <n v="1"/>
  </r>
  <r>
    <n v="682"/>
    <x v="329"/>
    <s v="Malbork"/>
    <n v="3500"/>
    <n v="0"/>
  </r>
  <r>
    <n v="683"/>
    <x v="329"/>
    <s v="Ogrodzieniec"/>
    <n v="8590"/>
    <n v="1"/>
  </r>
  <r>
    <n v="684"/>
    <x v="330"/>
    <s v="Ogrodzieniec"/>
    <n v="2510"/>
    <n v="1"/>
  </r>
  <r>
    <n v="685"/>
    <x v="330"/>
    <s v="Przemysl"/>
    <n v="2180"/>
    <n v="0"/>
  </r>
  <r>
    <n v="686"/>
    <x v="330"/>
    <s v="Gniezno"/>
    <n v="4710"/>
    <n v="0"/>
  </r>
  <r>
    <n v="687"/>
    <x v="331"/>
    <s v="Przemysl"/>
    <n v="3830"/>
    <n v="0"/>
  </r>
  <r>
    <n v="688"/>
    <x v="331"/>
    <s v="Ogrodzieniec"/>
    <n v="3110"/>
    <n v="1"/>
  </r>
  <r>
    <n v="689"/>
    <x v="331"/>
    <s v="Malbork"/>
    <n v="9840"/>
    <n v="0"/>
  </r>
  <r>
    <n v="690"/>
    <x v="332"/>
    <s v="Ogrodzieniec"/>
    <n v="3880"/>
    <n v="1"/>
  </r>
  <r>
    <n v="691"/>
    <x v="332"/>
    <s v="Malbork"/>
    <n v="9670"/>
    <n v="0"/>
  </r>
  <r>
    <n v="692"/>
    <x v="333"/>
    <s v="Malbork"/>
    <n v="3510"/>
    <n v="0"/>
  </r>
  <r>
    <n v="693"/>
    <x v="334"/>
    <s v="Malbork"/>
    <n v="5820"/>
    <n v="0"/>
  </r>
  <r>
    <n v="694"/>
    <x v="334"/>
    <s v="Ogrodzieniec"/>
    <n v="1950"/>
    <n v="1"/>
  </r>
  <r>
    <n v="695"/>
    <x v="335"/>
    <s v="Malbork"/>
    <n v="1310"/>
    <n v="0"/>
  </r>
  <r>
    <n v="696"/>
    <x v="335"/>
    <s v="Przemysl"/>
    <n v="3850"/>
    <n v="0"/>
  </r>
  <r>
    <n v="697"/>
    <x v="335"/>
    <s v="Gniezno"/>
    <n v="4160"/>
    <n v="0"/>
  </r>
  <r>
    <n v="698"/>
    <x v="336"/>
    <s v="Malbork"/>
    <n v="3550"/>
    <n v="0"/>
  </r>
  <r>
    <n v="699"/>
    <x v="336"/>
    <s v="Przemysl"/>
    <n v="2700"/>
    <n v="0"/>
  </r>
  <r>
    <n v="700"/>
    <x v="337"/>
    <s v="Ogrodzieniec"/>
    <n v="4620"/>
    <n v="1"/>
  </r>
  <r>
    <n v="701"/>
    <x v="337"/>
    <s v="Przemysl"/>
    <n v="5060"/>
    <n v="0"/>
  </r>
  <r>
    <n v="702"/>
    <x v="338"/>
    <s v="Ogrodzieniec"/>
    <n v="2550"/>
    <n v="1"/>
  </r>
  <r>
    <n v="703"/>
    <x v="338"/>
    <s v="Przemysl"/>
    <n v="4310"/>
    <n v="0"/>
  </r>
  <r>
    <n v="704"/>
    <x v="338"/>
    <s v="Gniezno"/>
    <n v="7210"/>
    <n v="0"/>
  </r>
  <r>
    <n v="705"/>
    <x v="339"/>
    <s v="Gniezno"/>
    <n v="3560"/>
    <n v="0"/>
  </r>
  <r>
    <n v="706"/>
    <x v="340"/>
    <s v="Przemysl"/>
    <n v="520"/>
    <n v="0"/>
  </r>
  <r>
    <n v="707"/>
    <x v="341"/>
    <s v="Malbork"/>
    <n v="6090"/>
    <n v="0"/>
  </r>
  <r>
    <n v="708"/>
    <x v="342"/>
    <s v="Ogrodzieniec"/>
    <n v="570"/>
    <n v="1"/>
  </r>
  <r>
    <n v="709"/>
    <x v="343"/>
    <s v="Ogrodzieniec"/>
    <n v="9510"/>
    <n v="1"/>
  </r>
  <r>
    <n v="710"/>
    <x v="343"/>
    <s v="Malbork"/>
    <n v="2480"/>
    <n v="0"/>
  </r>
  <r>
    <n v="711"/>
    <x v="343"/>
    <s v="Gniezno"/>
    <n v="8000"/>
    <n v="0"/>
  </r>
  <r>
    <n v="712"/>
    <x v="344"/>
    <s v="Przemysl"/>
    <n v="9990"/>
    <n v="0"/>
  </r>
  <r>
    <n v="713"/>
    <x v="344"/>
    <s v="Ogrodzieniec"/>
    <n v="2750"/>
    <n v="1"/>
  </r>
  <r>
    <n v="714"/>
    <x v="344"/>
    <s v="Malbork"/>
    <n v="4260"/>
    <n v="0"/>
  </r>
  <r>
    <n v="715"/>
    <x v="345"/>
    <s v="Przemysl"/>
    <n v="2700"/>
    <n v="0"/>
  </r>
  <r>
    <n v="716"/>
    <x v="345"/>
    <s v="Malbork"/>
    <n v="2180"/>
    <n v="0"/>
  </r>
  <r>
    <n v="717"/>
    <x v="346"/>
    <s v="Przemysl"/>
    <n v="8200"/>
    <n v="0"/>
  </r>
  <r>
    <n v="718"/>
    <x v="346"/>
    <s v="Gniezno"/>
    <n v="5080"/>
    <n v="0"/>
  </r>
  <r>
    <n v="719"/>
    <x v="346"/>
    <s v="Ogrodzieniec"/>
    <n v="7660"/>
    <n v="1"/>
  </r>
  <r>
    <n v="720"/>
    <x v="346"/>
    <s v="Malbork"/>
    <n v="8700"/>
    <n v="0"/>
  </r>
  <r>
    <n v="721"/>
    <x v="347"/>
    <s v="Gniezno"/>
    <n v="7940"/>
    <n v="0"/>
  </r>
  <r>
    <n v="722"/>
    <x v="347"/>
    <s v="Ogrodzieniec"/>
    <n v="5370"/>
    <n v="1"/>
  </r>
  <r>
    <n v="723"/>
    <x v="348"/>
    <s v="Przemysl"/>
    <n v="3940"/>
    <n v="0"/>
  </r>
  <r>
    <n v="724"/>
    <x v="349"/>
    <s v="Przemysl"/>
    <n v="4400"/>
    <n v="0"/>
  </r>
  <r>
    <n v="725"/>
    <x v="350"/>
    <s v="Gniezno"/>
    <n v="6800"/>
    <n v="0"/>
  </r>
  <r>
    <n v="726"/>
    <x v="350"/>
    <s v="Ogrodzieniec"/>
    <n v="4640"/>
    <n v="1"/>
  </r>
  <r>
    <n v="727"/>
    <x v="350"/>
    <s v="Malbork"/>
    <n v="7530"/>
    <n v="0"/>
  </r>
  <r>
    <n v="728"/>
    <x v="351"/>
    <s v="Malbork"/>
    <n v="6950"/>
    <n v="0"/>
  </r>
  <r>
    <n v="729"/>
    <x v="351"/>
    <s v="Ogrodzieniec"/>
    <n v="2520"/>
    <n v="1"/>
  </r>
  <r>
    <n v="730"/>
    <x v="351"/>
    <s v="Przemysl"/>
    <n v="4570"/>
    <n v="0"/>
  </r>
  <r>
    <n v="731"/>
    <x v="352"/>
    <s v="Gniezno"/>
    <n v="7250"/>
    <n v="0"/>
  </r>
  <r>
    <n v="732"/>
    <x v="352"/>
    <s v="Ogrodzieniec"/>
    <n v="1340"/>
    <n v="1"/>
  </r>
  <r>
    <n v="733"/>
    <x v="353"/>
    <s v="Gniezno"/>
    <n v="1880"/>
    <n v="0"/>
  </r>
  <r>
    <n v="734"/>
    <x v="354"/>
    <s v="Ogrodzieniec"/>
    <n v="5730"/>
    <n v="1"/>
  </r>
  <r>
    <n v="735"/>
    <x v="354"/>
    <s v="Przemysl"/>
    <n v="1260"/>
    <n v="0"/>
  </r>
  <r>
    <n v="736"/>
    <x v="355"/>
    <s v="Ogrodzieniec"/>
    <n v="9620"/>
    <n v="1"/>
  </r>
  <r>
    <n v="737"/>
    <x v="355"/>
    <s v="Gniezno"/>
    <n v="1280"/>
    <n v="0"/>
  </r>
  <r>
    <n v="738"/>
    <x v="355"/>
    <s v="Przemysl"/>
    <n v="4040"/>
    <n v="0"/>
  </r>
  <r>
    <n v="739"/>
    <x v="356"/>
    <s v="Ogrodzieniec"/>
    <n v="4270"/>
    <n v="1"/>
  </r>
  <r>
    <n v="740"/>
    <x v="357"/>
    <s v="Ogrodzieniec"/>
    <n v="1590"/>
    <n v="1"/>
  </r>
  <r>
    <n v="741"/>
    <x v="358"/>
    <s v="Przemysl"/>
    <n v="7700"/>
    <n v="0"/>
  </r>
  <r>
    <n v="742"/>
    <x v="358"/>
    <s v="Malbork"/>
    <n v="7320"/>
    <n v="0"/>
  </r>
  <r>
    <n v="743"/>
    <x v="359"/>
    <s v="Malbork"/>
    <n v="3930"/>
    <n v="0"/>
  </r>
  <r>
    <n v="744"/>
    <x v="359"/>
    <s v="Gniezno"/>
    <n v="5870"/>
    <n v="0"/>
  </r>
  <r>
    <n v="745"/>
    <x v="359"/>
    <s v="Przemysl"/>
    <n v="8040"/>
    <n v="0"/>
  </r>
  <r>
    <n v="746"/>
    <x v="359"/>
    <s v="Ogrodzieniec"/>
    <n v="8030"/>
    <n v="1"/>
  </r>
  <r>
    <n v="747"/>
    <x v="360"/>
    <s v="Przemysl"/>
    <n v="4140"/>
    <n v="0"/>
  </r>
  <r>
    <n v="748"/>
    <x v="360"/>
    <s v="Ogrodzieniec"/>
    <n v="1410"/>
    <n v="1"/>
  </r>
  <r>
    <n v="749"/>
    <x v="360"/>
    <s v="Gniezno"/>
    <n v="4500"/>
    <n v="0"/>
  </r>
  <r>
    <n v="750"/>
    <x v="361"/>
    <s v="Przemysl"/>
    <n v="4050"/>
    <n v="0"/>
  </r>
  <r>
    <n v="751"/>
    <x v="361"/>
    <s v="Ogrodzieniec"/>
    <n v="7390"/>
    <n v="1"/>
  </r>
  <r>
    <n v="752"/>
    <x v="362"/>
    <s v="Gniezno"/>
    <n v="4600"/>
    <n v="0"/>
  </r>
  <r>
    <n v="753"/>
    <x v="362"/>
    <s v="Przemysl"/>
    <n v="7040"/>
    <n v="0"/>
  </r>
  <r>
    <n v="754"/>
    <x v="362"/>
    <s v="Malbork"/>
    <n v="2410"/>
    <n v="0"/>
  </r>
  <r>
    <n v="755"/>
    <x v="363"/>
    <s v="Gniezno"/>
    <n v="6290"/>
    <n v="0"/>
  </r>
  <r>
    <m/>
    <x v="36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x v="0"/>
    <n v="1290"/>
    <n v="1290"/>
    <n v="0"/>
    <n v="0"/>
    <n v="0"/>
  </r>
  <r>
    <n v="2"/>
    <x v="0"/>
    <x v="1"/>
    <n v="4420"/>
    <n v="1290"/>
    <n v="0"/>
    <n v="4420"/>
    <n v="0"/>
  </r>
  <r>
    <n v="3"/>
    <x v="0"/>
    <x v="2"/>
    <n v="5190"/>
    <n v="1290"/>
    <n v="0"/>
    <n v="4420"/>
    <n v="5190"/>
  </r>
  <r>
    <n v="4"/>
    <x v="1"/>
    <x v="3"/>
    <n v="950"/>
    <n v="1290"/>
    <n v="950"/>
    <n v="4420"/>
    <n v="5190"/>
  </r>
  <r>
    <n v="5"/>
    <x v="1"/>
    <x v="2"/>
    <n v="6000"/>
    <n v="1290"/>
    <n v="950"/>
    <n v="4420"/>
    <n v="11190"/>
  </r>
  <r>
    <n v="6"/>
    <x v="1"/>
    <x v="1"/>
    <n v="8530"/>
    <n v="1290"/>
    <n v="950"/>
    <n v="12950"/>
    <n v="11190"/>
  </r>
  <r>
    <n v="7"/>
    <x v="2"/>
    <x v="3"/>
    <n v="1140"/>
    <n v="1290"/>
    <n v="2090"/>
    <n v="12950"/>
    <n v="11190"/>
  </r>
  <r>
    <n v="8"/>
    <x v="2"/>
    <x v="1"/>
    <n v="2460"/>
    <n v="1290"/>
    <n v="2090"/>
    <n v="15410"/>
    <n v="11190"/>
  </r>
  <r>
    <n v="9"/>
    <x v="3"/>
    <x v="2"/>
    <n v="7520"/>
    <n v="1290"/>
    <n v="2090"/>
    <n v="15410"/>
    <n v="18710"/>
  </r>
  <r>
    <n v="10"/>
    <x v="3"/>
    <x v="1"/>
    <n v="7920"/>
    <n v="1290"/>
    <n v="2090"/>
    <n v="23330"/>
    <n v="18710"/>
  </r>
  <r>
    <n v="11"/>
    <x v="3"/>
    <x v="0"/>
    <n v="1430"/>
    <n v="2720"/>
    <n v="2090"/>
    <n v="23330"/>
    <n v="18710"/>
  </r>
  <r>
    <n v="12"/>
    <x v="4"/>
    <x v="3"/>
    <n v="1500"/>
    <n v="2720"/>
    <n v="3590"/>
    <n v="23330"/>
    <n v="18710"/>
  </r>
  <r>
    <n v="13"/>
    <x v="4"/>
    <x v="0"/>
    <n v="5540"/>
    <n v="8260"/>
    <n v="3590"/>
    <n v="23330"/>
    <n v="18710"/>
  </r>
  <r>
    <n v="14"/>
    <x v="4"/>
    <x v="2"/>
    <n v="7340"/>
    <n v="8260"/>
    <n v="3590"/>
    <n v="23330"/>
    <n v="26050"/>
  </r>
  <r>
    <n v="15"/>
    <x v="5"/>
    <x v="1"/>
    <n v="8170"/>
    <n v="8260"/>
    <n v="3590"/>
    <n v="31500"/>
    <n v="26050"/>
  </r>
  <r>
    <n v="16"/>
    <x v="6"/>
    <x v="0"/>
    <n v="9410"/>
    <n v="17670"/>
    <n v="3590"/>
    <n v="31500"/>
    <n v="26050"/>
  </r>
  <r>
    <n v="17"/>
    <x v="6"/>
    <x v="3"/>
    <n v="4660"/>
    <n v="17670"/>
    <n v="8250"/>
    <n v="31500"/>
    <n v="26050"/>
  </r>
  <r>
    <n v="18"/>
    <x v="7"/>
    <x v="0"/>
    <n v="2240"/>
    <n v="19910"/>
    <n v="8250"/>
    <n v="31500"/>
    <n v="26050"/>
  </r>
  <r>
    <n v="19"/>
    <x v="7"/>
    <x v="1"/>
    <n v="6760"/>
    <n v="19910"/>
    <n v="8250"/>
    <n v="38260"/>
    <n v="26050"/>
  </r>
  <r>
    <n v="20"/>
    <x v="8"/>
    <x v="2"/>
    <n v="7850"/>
    <n v="19910"/>
    <n v="8250"/>
    <n v="38260"/>
    <n v="33900"/>
  </r>
  <r>
    <n v="21"/>
    <x v="9"/>
    <x v="1"/>
    <n v="5440"/>
    <n v="19910"/>
    <n v="8250"/>
    <n v="43700"/>
    <n v="33900"/>
  </r>
  <r>
    <n v="22"/>
    <x v="9"/>
    <x v="3"/>
    <n v="5230"/>
    <n v="19910"/>
    <n v="13480"/>
    <n v="43700"/>
    <n v="33900"/>
  </r>
  <r>
    <n v="23"/>
    <x v="9"/>
    <x v="0"/>
    <n v="9750"/>
    <n v="29660"/>
    <n v="13480"/>
    <n v="43700"/>
    <n v="33900"/>
  </r>
  <r>
    <n v="24"/>
    <x v="10"/>
    <x v="2"/>
    <n v="4800"/>
    <n v="29660"/>
    <n v="13480"/>
    <n v="43700"/>
    <n v="38700"/>
  </r>
  <r>
    <n v="25"/>
    <x v="11"/>
    <x v="3"/>
    <n v="8650"/>
    <n v="29660"/>
    <n v="22130"/>
    <n v="43700"/>
    <n v="38700"/>
  </r>
  <r>
    <n v="26"/>
    <x v="12"/>
    <x v="0"/>
    <n v="2260"/>
    <n v="31920"/>
    <n v="22130"/>
    <n v="43700"/>
    <n v="38700"/>
  </r>
  <r>
    <n v="27"/>
    <x v="12"/>
    <x v="1"/>
    <n v="5000"/>
    <n v="31920"/>
    <n v="22130"/>
    <n v="48700"/>
    <n v="38700"/>
  </r>
  <r>
    <n v="28"/>
    <x v="12"/>
    <x v="3"/>
    <n v="1650"/>
    <n v="31920"/>
    <n v="23780"/>
    <n v="48700"/>
    <n v="38700"/>
  </r>
  <r>
    <n v="29"/>
    <x v="13"/>
    <x v="3"/>
    <n v="7060"/>
    <n v="31920"/>
    <n v="30840"/>
    <n v="48700"/>
    <n v="38700"/>
  </r>
  <r>
    <n v="30"/>
    <x v="13"/>
    <x v="0"/>
    <n v="3260"/>
    <n v="35180"/>
    <n v="30840"/>
    <n v="48700"/>
    <n v="38700"/>
  </r>
  <r>
    <n v="31"/>
    <x v="13"/>
    <x v="2"/>
    <n v="5760"/>
    <n v="35180"/>
    <n v="30840"/>
    <n v="48700"/>
    <n v="44460"/>
  </r>
  <r>
    <n v="32"/>
    <x v="14"/>
    <x v="1"/>
    <n v="1990"/>
    <n v="35180"/>
    <n v="30840"/>
    <n v="50690"/>
    <n v="44460"/>
  </r>
  <r>
    <n v="33"/>
    <x v="15"/>
    <x v="3"/>
    <n v="5240"/>
    <n v="35180"/>
    <n v="36080"/>
    <n v="50690"/>
    <n v="44460"/>
  </r>
  <r>
    <n v="34"/>
    <x v="15"/>
    <x v="1"/>
    <n v="2720"/>
    <n v="35180"/>
    <n v="36080"/>
    <n v="53410"/>
    <n v="44460"/>
  </r>
  <r>
    <n v="35"/>
    <x v="15"/>
    <x v="2"/>
    <n v="3220"/>
    <n v="35180"/>
    <n v="36080"/>
    <n v="53410"/>
    <n v="47680"/>
  </r>
  <r>
    <n v="36"/>
    <x v="15"/>
    <x v="0"/>
    <n v="3140"/>
    <n v="38320"/>
    <n v="36080"/>
    <n v="53410"/>
    <n v="47680"/>
  </r>
  <r>
    <n v="37"/>
    <x v="16"/>
    <x v="3"/>
    <n v="4150"/>
    <n v="38320"/>
    <n v="40230"/>
    <n v="53410"/>
    <n v="47680"/>
  </r>
  <r>
    <n v="38"/>
    <x v="17"/>
    <x v="3"/>
    <n v="3870"/>
    <n v="38320"/>
    <n v="44100"/>
    <n v="53410"/>
    <n v="47680"/>
  </r>
  <r>
    <n v="39"/>
    <x v="17"/>
    <x v="0"/>
    <n v="1170"/>
    <n v="39490"/>
    <n v="44100"/>
    <n v="53410"/>
    <n v="47680"/>
  </r>
  <r>
    <n v="40"/>
    <x v="18"/>
    <x v="0"/>
    <n v="2350"/>
    <n v="41840"/>
    <n v="44100"/>
    <n v="53410"/>
    <n v="47680"/>
  </r>
  <r>
    <n v="41"/>
    <x v="18"/>
    <x v="3"/>
    <n v="7700"/>
    <n v="41840"/>
    <n v="51800"/>
    <n v="53410"/>
    <n v="47680"/>
  </r>
  <r>
    <n v="42"/>
    <x v="19"/>
    <x v="2"/>
    <n v="3210"/>
    <n v="41840"/>
    <n v="51800"/>
    <n v="53410"/>
    <n v="50890"/>
  </r>
  <r>
    <n v="43"/>
    <x v="19"/>
    <x v="3"/>
    <n v="1060"/>
    <n v="41840"/>
    <n v="52860"/>
    <n v="53410"/>
    <n v="50890"/>
  </r>
  <r>
    <n v="44"/>
    <x v="20"/>
    <x v="2"/>
    <n v="2300"/>
    <n v="41840"/>
    <n v="52860"/>
    <n v="53410"/>
    <n v="53190"/>
  </r>
  <r>
    <n v="45"/>
    <x v="20"/>
    <x v="3"/>
    <n v="7840"/>
    <n v="41840"/>
    <n v="60700"/>
    <n v="53410"/>
    <n v="53190"/>
  </r>
  <r>
    <n v="46"/>
    <x v="21"/>
    <x v="0"/>
    <n v="2870"/>
    <n v="44710"/>
    <n v="60700"/>
    <n v="53410"/>
    <n v="53190"/>
  </r>
  <r>
    <n v="47"/>
    <x v="22"/>
    <x v="0"/>
    <n v="8690"/>
    <n v="53400"/>
    <n v="60700"/>
    <n v="53410"/>
    <n v="53190"/>
  </r>
  <r>
    <n v="48"/>
    <x v="23"/>
    <x v="2"/>
    <n v="6450"/>
    <n v="53400"/>
    <n v="60700"/>
    <n v="53410"/>
    <n v="59640"/>
  </r>
  <r>
    <n v="49"/>
    <x v="24"/>
    <x v="3"/>
    <n v="3050"/>
    <n v="53400"/>
    <n v="63750"/>
    <n v="53410"/>
    <n v="59640"/>
  </r>
  <r>
    <n v="50"/>
    <x v="24"/>
    <x v="1"/>
    <n v="7170"/>
    <n v="53400"/>
    <n v="63750"/>
    <n v="60580"/>
    <n v="59640"/>
  </r>
  <r>
    <n v="51"/>
    <x v="24"/>
    <x v="2"/>
    <n v="1970"/>
    <n v="53400"/>
    <n v="63750"/>
    <n v="60580"/>
    <n v="61610"/>
  </r>
  <r>
    <n v="52"/>
    <x v="25"/>
    <x v="2"/>
    <n v="3670"/>
    <n v="53400"/>
    <n v="63750"/>
    <n v="60580"/>
    <n v="65280"/>
  </r>
  <r>
    <n v="53"/>
    <x v="25"/>
    <x v="0"/>
    <n v="7870"/>
    <n v="61270"/>
    <n v="63750"/>
    <n v="60580"/>
    <n v="65280"/>
  </r>
  <r>
    <n v="54"/>
    <x v="26"/>
    <x v="1"/>
    <n v="7930"/>
    <n v="61270"/>
    <n v="63750"/>
    <n v="68510"/>
    <n v="65280"/>
  </r>
  <r>
    <n v="55"/>
    <x v="26"/>
    <x v="0"/>
    <n v="1940"/>
    <n v="63210"/>
    <n v="63750"/>
    <n v="68510"/>
    <n v="65280"/>
  </r>
  <r>
    <n v="56"/>
    <x v="26"/>
    <x v="3"/>
    <n v="2340"/>
    <n v="63210"/>
    <n v="66090"/>
    <n v="68510"/>
    <n v="65280"/>
  </r>
  <r>
    <n v="57"/>
    <x v="27"/>
    <x v="3"/>
    <n v="8710"/>
    <n v="63210"/>
    <n v="74800"/>
    <n v="68510"/>
    <n v="65280"/>
  </r>
  <r>
    <n v="58"/>
    <x v="27"/>
    <x v="2"/>
    <n v="1360"/>
    <n v="63210"/>
    <n v="74800"/>
    <n v="68510"/>
    <n v="66640"/>
  </r>
  <r>
    <n v="59"/>
    <x v="28"/>
    <x v="1"/>
    <n v="6820"/>
    <n v="63210"/>
    <n v="74800"/>
    <n v="75330"/>
    <n v="66640"/>
  </r>
  <r>
    <n v="60"/>
    <x v="28"/>
    <x v="3"/>
    <n v="9020"/>
    <n v="63210"/>
    <n v="83820"/>
    <n v="75330"/>
    <n v="66640"/>
  </r>
  <r>
    <n v="61"/>
    <x v="29"/>
    <x v="0"/>
    <n v="6900"/>
    <n v="70110"/>
    <n v="83820"/>
    <n v="75330"/>
    <n v="66640"/>
  </r>
  <r>
    <n v="62"/>
    <x v="29"/>
    <x v="1"/>
    <n v="9230"/>
    <n v="70110"/>
    <n v="83820"/>
    <n v="84560"/>
    <n v="66640"/>
  </r>
  <r>
    <n v="63"/>
    <x v="29"/>
    <x v="3"/>
    <n v="790"/>
    <n v="70110"/>
    <n v="84610"/>
    <n v="84560"/>
    <n v="66640"/>
  </r>
  <r>
    <n v="64"/>
    <x v="30"/>
    <x v="3"/>
    <n v="7820"/>
    <n v="70110"/>
    <n v="92430"/>
    <n v="84560"/>
    <n v="66640"/>
  </r>
  <r>
    <n v="65"/>
    <x v="30"/>
    <x v="2"/>
    <n v="2100"/>
    <n v="70110"/>
    <n v="92430"/>
    <n v="84560"/>
    <n v="68740"/>
  </r>
  <r>
    <n v="66"/>
    <x v="30"/>
    <x v="0"/>
    <n v="6960"/>
    <n v="77070"/>
    <n v="92430"/>
    <n v="84560"/>
    <n v="68740"/>
  </r>
  <r>
    <n v="67"/>
    <x v="31"/>
    <x v="1"/>
    <n v="2630"/>
    <n v="77070"/>
    <n v="92430"/>
    <n v="87190"/>
    <n v="68740"/>
  </r>
  <r>
    <n v="68"/>
    <x v="32"/>
    <x v="2"/>
    <n v="9250"/>
    <n v="77070"/>
    <n v="92430"/>
    <n v="87190"/>
    <n v="77990"/>
  </r>
  <r>
    <n v="69"/>
    <x v="32"/>
    <x v="1"/>
    <n v="6540"/>
    <n v="77070"/>
    <n v="92430"/>
    <n v="93730"/>
    <n v="77990"/>
  </r>
  <r>
    <n v="70"/>
    <x v="33"/>
    <x v="3"/>
    <n v="8470"/>
    <n v="77070"/>
    <n v="100900"/>
    <n v="93730"/>
    <n v="77990"/>
  </r>
  <r>
    <n v="71"/>
    <x v="33"/>
    <x v="0"/>
    <n v="7770"/>
    <n v="84840"/>
    <n v="100900"/>
    <n v="93730"/>
    <n v="77990"/>
  </r>
  <r>
    <n v="72"/>
    <x v="33"/>
    <x v="1"/>
    <n v="6270"/>
    <n v="84840"/>
    <n v="100900"/>
    <n v="100000"/>
    <n v="77990"/>
  </r>
  <r>
    <n v="73"/>
    <x v="34"/>
    <x v="2"/>
    <n v="1480"/>
    <n v="84840"/>
    <n v="100900"/>
    <n v="100000"/>
    <n v="79470"/>
  </r>
  <r>
    <n v="74"/>
    <x v="35"/>
    <x v="0"/>
    <n v="1820"/>
    <n v="86660"/>
    <n v="100900"/>
    <n v="100000"/>
    <n v="79470"/>
  </r>
  <r>
    <n v="75"/>
    <x v="35"/>
    <x v="1"/>
    <n v="6460"/>
    <n v="86660"/>
    <n v="100900"/>
    <n v="106460"/>
    <n v="79470"/>
  </r>
  <r>
    <n v="76"/>
    <x v="36"/>
    <x v="0"/>
    <n v="5920"/>
    <n v="92580"/>
    <n v="100900"/>
    <n v="106460"/>
    <n v="79470"/>
  </r>
  <r>
    <n v="77"/>
    <x v="36"/>
    <x v="3"/>
    <n v="8900"/>
    <n v="92580"/>
    <n v="109800"/>
    <n v="106460"/>
    <n v="79470"/>
  </r>
  <r>
    <n v="78"/>
    <x v="37"/>
    <x v="3"/>
    <n v="7370"/>
    <n v="92580"/>
    <n v="117170"/>
    <n v="106460"/>
    <n v="79470"/>
  </r>
  <r>
    <n v="79"/>
    <x v="37"/>
    <x v="0"/>
    <n v="1970"/>
    <n v="94550"/>
    <n v="117170"/>
    <n v="106460"/>
    <n v="79470"/>
  </r>
  <r>
    <n v="80"/>
    <x v="38"/>
    <x v="3"/>
    <n v="7030"/>
    <n v="94550"/>
    <n v="124200"/>
    <n v="106460"/>
    <n v="79470"/>
  </r>
  <r>
    <n v="81"/>
    <x v="39"/>
    <x v="3"/>
    <n v="1000"/>
    <n v="94550"/>
    <n v="125200"/>
    <n v="106460"/>
    <n v="79470"/>
  </r>
  <r>
    <n v="82"/>
    <x v="39"/>
    <x v="0"/>
    <n v="2620"/>
    <n v="97170"/>
    <n v="125200"/>
    <n v="106460"/>
    <n v="79470"/>
  </r>
  <r>
    <n v="83"/>
    <x v="40"/>
    <x v="3"/>
    <n v="9440"/>
    <n v="97170"/>
    <n v="134640"/>
    <n v="106460"/>
    <n v="79470"/>
  </r>
  <r>
    <n v="84"/>
    <x v="40"/>
    <x v="1"/>
    <n v="8020"/>
    <n v="97170"/>
    <n v="134640"/>
    <n v="114480"/>
    <n v="79470"/>
  </r>
  <r>
    <n v="85"/>
    <x v="40"/>
    <x v="2"/>
    <n v="5820"/>
    <n v="97170"/>
    <n v="134640"/>
    <n v="114480"/>
    <n v="85290"/>
  </r>
  <r>
    <n v="86"/>
    <x v="41"/>
    <x v="3"/>
    <n v="4850"/>
    <n v="97170"/>
    <n v="139490"/>
    <n v="114480"/>
    <n v="85290"/>
  </r>
  <r>
    <n v="87"/>
    <x v="41"/>
    <x v="1"/>
    <n v="4910"/>
    <n v="97170"/>
    <n v="139490"/>
    <n v="119390"/>
    <n v="85290"/>
  </r>
  <r>
    <n v="88"/>
    <x v="42"/>
    <x v="1"/>
    <n v="5690"/>
    <n v="97170"/>
    <n v="139490"/>
    <n v="125080"/>
    <n v="85290"/>
  </r>
  <r>
    <n v="89"/>
    <x v="42"/>
    <x v="0"/>
    <n v="1870"/>
    <n v="99040"/>
    <n v="139490"/>
    <n v="125080"/>
    <n v="85290"/>
  </r>
  <r>
    <n v="90"/>
    <x v="43"/>
    <x v="1"/>
    <n v="1800"/>
    <n v="99040"/>
    <n v="139490"/>
    <n v="126880"/>
    <n v="85290"/>
  </r>
  <r>
    <n v="91"/>
    <x v="43"/>
    <x v="2"/>
    <n v="4150"/>
    <n v="99040"/>
    <n v="139490"/>
    <n v="126880"/>
    <n v="89440"/>
  </r>
  <r>
    <n v="92"/>
    <x v="44"/>
    <x v="0"/>
    <n v="3780"/>
    <n v="102820"/>
    <n v="139490"/>
    <n v="126880"/>
    <n v="89440"/>
  </r>
  <r>
    <n v="93"/>
    <x v="45"/>
    <x v="3"/>
    <n v="3330"/>
    <n v="102820"/>
    <n v="142820"/>
    <n v="126880"/>
    <n v="89440"/>
  </r>
  <r>
    <n v="94"/>
    <x v="45"/>
    <x v="0"/>
    <n v="1570"/>
    <n v="104390"/>
    <n v="142820"/>
    <n v="126880"/>
    <n v="89440"/>
  </r>
  <r>
    <n v="95"/>
    <x v="45"/>
    <x v="2"/>
    <n v="1590"/>
    <n v="104390"/>
    <n v="142820"/>
    <n v="126880"/>
    <n v="91030"/>
  </r>
  <r>
    <n v="96"/>
    <x v="46"/>
    <x v="1"/>
    <n v="7240"/>
    <n v="104390"/>
    <n v="142820"/>
    <n v="134120"/>
    <n v="91030"/>
  </r>
  <r>
    <n v="97"/>
    <x v="46"/>
    <x v="0"/>
    <n v="9690"/>
    <n v="114080"/>
    <n v="142820"/>
    <n v="134120"/>
    <n v="91030"/>
  </r>
  <r>
    <n v="98"/>
    <x v="46"/>
    <x v="3"/>
    <n v="5600"/>
    <n v="114080"/>
    <n v="148420"/>
    <n v="134120"/>
    <n v="91030"/>
  </r>
  <r>
    <n v="99"/>
    <x v="47"/>
    <x v="1"/>
    <n v="1740"/>
    <n v="114080"/>
    <n v="148420"/>
    <n v="135860"/>
    <n v="91030"/>
  </r>
  <r>
    <n v="100"/>
    <x v="48"/>
    <x v="1"/>
    <n v="5430"/>
    <n v="114080"/>
    <n v="148420"/>
    <n v="141290"/>
    <n v="91030"/>
  </r>
  <r>
    <n v="101"/>
    <x v="49"/>
    <x v="3"/>
    <n v="8190"/>
    <n v="114080"/>
    <n v="156610"/>
    <n v="141290"/>
    <n v="91030"/>
  </r>
  <r>
    <n v="102"/>
    <x v="49"/>
    <x v="1"/>
    <n v="1470"/>
    <n v="114080"/>
    <n v="156610"/>
    <n v="142760"/>
    <n v="91030"/>
  </r>
  <r>
    <n v="103"/>
    <x v="50"/>
    <x v="2"/>
    <n v="1620"/>
    <n v="114080"/>
    <n v="156610"/>
    <n v="142760"/>
    <n v="92650"/>
  </r>
  <r>
    <n v="104"/>
    <x v="50"/>
    <x v="0"/>
    <n v="6700"/>
    <n v="120780"/>
    <n v="156610"/>
    <n v="142760"/>
    <n v="92650"/>
  </r>
  <r>
    <n v="105"/>
    <x v="51"/>
    <x v="0"/>
    <n v="5570"/>
    <n v="126350"/>
    <n v="156610"/>
    <n v="142760"/>
    <n v="92650"/>
  </r>
  <r>
    <n v="106"/>
    <x v="51"/>
    <x v="3"/>
    <n v="4070"/>
    <n v="126350"/>
    <n v="160680"/>
    <n v="142760"/>
    <n v="92650"/>
  </r>
  <r>
    <n v="107"/>
    <x v="51"/>
    <x v="2"/>
    <n v="6500"/>
    <n v="126350"/>
    <n v="160680"/>
    <n v="142760"/>
    <n v="99150"/>
  </r>
  <r>
    <n v="108"/>
    <x v="52"/>
    <x v="2"/>
    <n v="6050"/>
    <n v="126350"/>
    <n v="160680"/>
    <n v="142760"/>
    <n v="105200"/>
  </r>
  <r>
    <n v="109"/>
    <x v="52"/>
    <x v="1"/>
    <n v="6880"/>
    <n v="126350"/>
    <n v="160680"/>
    <n v="149640"/>
    <n v="105200"/>
  </r>
  <r>
    <n v="110"/>
    <x v="53"/>
    <x v="1"/>
    <n v="3790"/>
    <n v="126350"/>
    <n v="160680"/>
    <n v="153430"/>
    <n v="105200"/>
  </r>
  <r>
    <n v="111"/>
    <x v="54"/>
    <x v="1"/>
    <n v="4560"/>
    <n v="126350"/>
    <n v="160680"/>
    <n v="157990"/>
    <n v="105200"/>
  </r>
  <r>
    <n v="112"/>
    <x v="54"/>
    <x v="2"/>
    <n v="3910"/>
    <n v="126350"/>
    <n v="160680"/>
    <n v="157990"/>
    <n v="109110"/>
  </r>
  <r>
    <n v="113"/>
    <x v="54"/>
    <x v="0"/>
    <n v="5060"/>
    <n v="131410"/>
    <n v="160680"/>
    <n v="157990"/>
    <n v="109110"/>
  </r>
  <r>
    <n v="114"/>
    <x v="55"/>
    <x v="3"/>
    <n v="9440"/>
    <n v="131410"/>
    <n v="170120"/>
    <n v="157990"/>
    <n v="109110"/>
  </r>
  <r>
    <n v="115"/>
    <x v="55"/>
    <x v="0"/>
    <n v="5100"/>
    <n v="136510"/>
    <n v="170120"/>
    <n v="157990"/>
    <n v="109110"/>
  </r>
  <r>
    <n v="116"/>
    <x v="56"/>
    <x v="1"/>
    <n v="4360"/>
    <n v="136510"/>
    <n v="170120"/>
    <n v="162350"/>
    <n v="109110"/>
  </r>
  <r>
    <n v="117"/>
    <x v="56"/>
    <x v="2"/>
    <n v="6220"/>
    <n v="136510"/>
    <n v="170120"/>
    <n v="162350"/>
    <n v="115330"/>
  </r>
  <r>
    <n v="118"/>
    <x v="57"/>
    <x v="0"/>
    <n v="4290"/>
    <n v="140800"/>
    <n v="170120"/>
    <n v="162350"/>
    <n v="115330"/>
  </r>
  <r>
    <n v="119"/>
    <x v="57"/>
    <x v="2"/>
    <n v="1260"/>
    <n v="140800"/>
    <n v="170120"/>
    <n v="162350"/>
    <n v="116590"/>
  </r>
  <r>
    <n v="120"/>
    <x v="58"/>
    <x v="1"/>
    <n v="9520"/>
    <n v="140800"/>
    <n v="170120"/>
    <n v="171870"/>
    <n v="116590"/>
  </r>
  <r>
    <n v="121"/>
    <x v="58"/>
    <x v="0"/>
    <n v="8650"/>
    <n v="149450"/>
    <n v="170120"/>
    <n v="171870"/>
    <n v="116590"/>
  </r>
  <r>
    <n v="122"/>
    <x v="59"/>
    <x v="2"/>
    <n v="9080"/>
    <n v="149450"/>
    <n v="170120"/>
    <n v="171870"/>
    <n v="125670"/>
  </r>
  <r>
    <n v="123"/>
    <x v="59"/>
    <x v="1"/>
    <n v="1510"/>
    <n v="149450"/>
    <n v="170120"/>
    <n v="173380"/>
    <n v="125670"/>
  </r>
  <r>
    <n v="124"/>
    <x v="60"/>
    <x v="0"/>
    <n v="6850"/>
    <n v="156300"/>
    <n v="170120"/>
    <n v="173380"/>
    <n v="125670"/>
  </r>
  <r>
    <n v="125"/>
    <x v="61"/>
    <x v="0"/>
    <n v="6210"/>
    <n v="162510"/>
    <n v="170120"/>
    <n v="173380"/>
    <n v="125670"/>
  </r>
  <r>
    <n v="126"/>
    <x v="62"/>
    <x v="0"/>
    <n v="3340"/>
    <n v="165850"/>
    <n v="170120"/>
    <n v="173380"/>
    <n v="125670"/>
  </r>
  <r>
    <n v="127"/>
    <x v="62"/>
    <x v="1"/>
    <n v="3450"/>
    <n v="165850"/>
    <n v="170120"/>
    <n v="176830"/>
    <n v="125670"/>
  </r>
  <r>
    <n v="128"/>
    <x v="63"/>
    <x v="3"/>
    <n v="3270"/>
    <n v="165850"/>
    <n v="173390"/>
    <n v="176830"/>
    <n v="125670"/>
  </r>
  <r>
    <n v="129"/>
    <x v="63"/>
    <x v="2"/>
    <n v="3580"/>
    <n v="165850"/>
    <n v="173390"/>
    <n v="176830"/>
    <n v="129250"/>
  </r>
  <r>
    <n v="130"/>
    <x v="63"/>
    <x v="1"/>
    <n v="9560"/>
    <n v="165850"/>
    <n v="173390"/>
    <n v="186390"/>
    <n v="129250"/>
  </r>
  <r>
    <n v="131"/>
    <x v="64"/>
    <x v="0"/>
    <n v="5310"/>
    <n v="171160"/>
    <n v="173390"/>
    <n v="186390"/>
    <n v="129250"/>
  </r>
  <r>
    <n v="132"/>
    <x v="65"/>
    <x v="0"/>
    <n v="9130"/>
    <n v="180290"/>
    <n v="173390"/>
    <n v="186390"/>
    <n v="129250"/>
  </r>
  <r>
    <n v="133"/>
    <x v="65"/>
    <x v="1"/>
    <n v="8710"/>
    <n v="180290"/>
    <n v="173390"/>
    <n v="195100"/>
    <n v="129250"/>
  </r>
  <r>
    <n v="134"/>
    <x v="66"/>
    <x v="0"/>
    <n v="1920"/>
    <n v="182210"/>
    <n v="173390"/>
    <n v="195100"/>
    <n v="129250"/>
  </r>
  <r>
    <n v="135"/>
    <x v="66"/>
    <x v="1"/>
    <n v="4330"/>
    <n v="182210"/>
    <n v="173390"/>
    <n v="199430"/>
    <n v="129250"/>
  </r>
  <r>
    <n v="136"/>
    <x v="67"/>
    <x v="2"/>
    <n v="6010"/>
    <n v="182210"/>
    <n v="173390"/>
    <n v="199430"/>
    <n v="135260"/>
  </r>
  <r>
    <n v="137"/>
    <x v="67"/>
    <x v="1"/>
    <n v="8680"/>
    <n v="182210"/>
    <n v="173390"/>
    <n v="208110"/>
    <n v="135260"/>
  </r>
  <r>
    <n v="138"/>
    <x v="67"/>
    <x v="3"/>
    <n v="6950"/>
    <n v="182210"/>
    <n v="180340"/>
    <n v="208110"/>
    <n v="135260"/>
  </r>
  <r>
    <n v="139"/>
    <x v="68"/>
    <x v="1"/>
    <n v="3280"/>
    <n v="182210"/>
    <n v="180340"/>
    <n v="211390"/>
    <n v="135260"/>
  </r>
  <r>
    <n v="140"/>
    <x v="69"/>
    <x v="2"/>
    <n v="9590"/>
    <n v="182210"/>
    <n v="180340"/>
    <n v="211390"/>
    <n v="144850"/>
  </r>
  <r>
    <n v="141"/>
    <x v="69"/>
    <x v="0"/>
    <n v="820"/>
    <n v="183030"/>
    <n v="180340"/>
    <n v="211390"/>
    <n v="144850"/>
  </r>
  <r>
    <n v="142"/>
    <x v="70"/>
    <x v="0"/>
    <n v="5220"/>
    <n v="188250"/>
    <n v="180340"/>
    <n v="211390"/>
    <n v="144850"/>
  </r>
  <r>
    <n v="143"/>
    <x v="71"/>
    <x v="2"/>
    <n v="6210"/>
    <n v="188250"/>
    <n v="180340"/>
    <n v="211390"/>
    <n v="151060"/>
  </r>
  <r>
    <n v="144"/>
    <x v="71"/>
    <x v="1"/>
    <n v="3180"/>
    <n v="188250"/>
    <n v="180340"/>
    <n v="214570"/>
    <n v="151060"/>
  </r>
  <r>
    <n v="145"/>
    <x v="72"/>
    <x v="0"/>
    <n v="6860"/>
    <n v="195110"/>
    <n v="180340"/>
    <n v="214570"/>
    <n v="151060"/>
  </r>
  <r>
    <n v="146"/>
    <x v="73"/>
    <x v="0"/>
    <n v="2020"/>
    <n v="197130"/>
    <n v="180340"/>
    <n v="214570"/>
    <n v="151060"/>
  </r>
  <r>
    <n v="147"/>
    <x v="73"/>
    <x v="1"/>
    <n v="3650"/>
    <n v="197130"/>
    <n v="180340"/>
    <n v="218220"/>
    <n v="151060"/>
  </r>
  <r>
    <n v="148"/>
    <x v="74"/>
    <x v="0"/>
    <n v="9720"/>
    <n v="206850"/>
    <n v="180340"/>
    <n v="218220"/>
    <n v="151060"/>
  </r>
  <r>
    <n v="149"/>
    <x v="75"/>
    <x v="1"/>
    <n v="7840"/>
    <n v="206850"/>
    <n v="180340"/>
    <n v="226060"/>
    <n v="151060"/>
  </r>
  <r>
    <n v="150"/>
    <x v="75"/>
    <x v="0"/>
    <n v="6780"/>
    <n v="213630"/>
    <n v="180340"/>
    <n v="226060"/>
    <n v="151060"/>
  </r>
  <r>
    <n v="151"/>
    <x v="75"/>
    <x v="2"/>
    <n v="3490"/>
    <n v="213630"/>
    <n v="180340"/>
    <n v="226060"/>
    <n v="154550"/>
  </r>
  <r>
    <n v="152"/>
    <x v="75"/>
    <x v="3"/>
    <n v="9980"/>
    <n v="213630"/>
    <n v="190320"/>
    <n v="226060"/>
    <n v="154550"/>
  </r>
  <r>
    <n v="153"/>
    <x v="76"/>
    <x v="3"/>
    <n v="7850"/>
    <n v="213630"/>
    <n v="198170"/>
    <n v="226060"/>
    <n v="154550"/>
  </r>
  <r>
    <n v="154"/>
    <x v="76"/>
    <x v="2"/>
    <n v="9770"/>
    <n v="213630"/>
    <n v="198170"/>
    <n v="226060"/>
    <n v="164320"/>
  </r>
  <r>
    <n v="155"/>
    <x v="77"/>
    <x v="2"/>
    <n v="750"/>
    <n v="213630"/>
    <n v="198170"/>
    <n v="226060"/>
    <n v="165070"/>
  </r>
  <r>
    <n v="156"/>
    <x v="77"/>
    <x v="3"/>
    <n v="8900"/>
    <n v="213630"/>
    <n v="207070"/>
    <n v="226060"/>
    <n v="165070"/>
  </r>
  <r>
    <n v="157"/>
    <x v="77"/>
    <x v="0"/>
    <n v="9410"/>
    <n v="223040"/>
    <n v="207070"/>
    <n v="226060"/>
    <n v="165070"/>
  </r>
  <r>
    <n v="158"/>
    <x v="78"/>
    <x v="2"/>
    <n v="9310"/>
    <n v="223040"/>
    <n v="207070"/>
    <n v="226060"/>
    <n v="174380"/>
  </r>
  <r>
    <n v="159"/>
    <x v="78"/>
    <x v="0"/>
    <n v="2480"/>
    <n v="225520"/>
    <n v="207070"/>
    <n v="226060"/>
    <n v="174380"/>
  </r>
  <r>
    <n v="160"/>
    <x v="78"/>
    <x v="1"/>
    <n v="1740"/>
    <n v="225520"/>
    <n v="207070"/>
    <n v="227800"/>
    <n v="174380"/>
  </r>
  <r>
    <n v="161"/>
    <x v="79"/>
    <x v="0"/>
    <n v="860"/>
    <n v="226380"/>
    <n v="207070"/>
    <n v="227800"/>
    <n v="174380"/>
  </r>
  <r>
    <n v="162"/>
    <x v="80"/>
    <x v="1"/>
    <n v="1830"/>
    <n v="226380"/>
    <n v="207070"/>
    <n v="229630"/>
    <n v="174380"/>
  </r>
  <r>
    <n v="163"/>
    <x v="81"/>
    <x v="2"/>
    <n v="1770"/>
    <n v="226380"/>
    <n v="207070"/>
    <n v="229630"/>
    <n v="176150"/>
  </r>
  <r>
    <n v="164"/>
    <x v="81"/>
    <x v="3"/>
    <n v="7830"/>
    <n v="226380"/>
    <n v="214900"/>
    <n v="229630"/>
    <n v="176150"/>
  </r>
  <r>
    <n v="165"/>
    <x v="81"/>
    <x v="0"/>
    <n v="8300"/>
    <n v="234680"/>
    <n v="214900"/>
    <n v="229630"/>
    <n v="176150"/>
  </r>
  <r>
    <n v="166"/>
    <x v="82"/>
    <x v="1"/>
    <n v="1050"/>
    <n v="234680"/>
    <n v="214900"/>
    <n v="230680"/>
    <n v="176150"/>
  </r>
  <r>
    <n v="167"/>
    <x v="82"/>
    <x v="3"/>
    <n v="5150"/>
    <n v="234680"/>
    <n v="220050"/>
    <n v="230680"/>
    <n v="176150"/>
  </r>
  <r>
    <n v="168"/>
    <x v="82"/>
    <x v="2"/>
    <n v="6860"/>
    <n v="234680"/>
    <n v="220050"/>
    <n v="230680"/>
    <n v="183010"/>
  </r>
  <r>
    <n v="169"/>
    <x v="83"/>
    <x v="0"/>
    <n v="1300"/>
    <n v="235980"/>
    <n v="220050"/>
    <n v="230680"/>
    <n v="183010"/>
  </r>
  <r>
    <n v="170"/>
    <x v="83"/>
    <x v="1"/>
    <n v="8800"/>
    <n v="235980"/>
    <n v="220050"/>
    <n v="239480"/>
    <n v="183010"/>
  </r>
  <r>
    <n v="171"/>
    <x v="84"/>
    <x v="2"/>
    <n v="1250"/>
    <n v="235980"/>
    <n v="220050"/>
    <n v="239480"/>
    <n v="184260"/>
  </r>
  <r>
    <n v="172"/>
    <x v="85"/>
    <x v="1"/>
    <n v="3910"/>
    <n v="235980"/>
    <n v="220050"/>
    <n v="243390"/>
    <n v="184260"/>
  </r>
  <r>
    <n v="173"/>
    <x v="85"/>
    <x v="0"/>
    <n v="1460"/>
    <n v="237440"/>
    <n v="220050"/>
    <n v="243390"/>
    <n v="184260"/>
  </r>
  <r>
    <n v="174"/>
    <x v="85"/>
    <x v="3"/>
    <n v="6470"/>
    <n v="237440"/>
    <n v="226520"/>
    <n v="243390"/>
    <n v="184260"/>
  </r>
  <r>
    <n v="175"/>
    <x v="85"/>
    <x v="2"/>
    <n v="6580"/>
    <n v="237440"/>
    <n v="226520"/>
    <n v="243390"/>
    <n v="190840"/>
  </r>
  <r>
    <n v="176"/>
    <x v="86"/>
    <x v="0"/>
    <n v="8090"/>
    <n v="245530"/>
    <n v="226520"/>
    <n v="243390"/>
    <n v="190840"/>
  </r>
  <r>
    <n v="177"/>
    <x v="87"/>
    <x v="0"/>
    <n v="4230"/>
    <n v="249760"/>
    <n v="226520"/>
    <n v="243390"/>
    <n v="190840"/>
  </r>
  <r>
    <n v="178"/>
    <x v="88"/>
    <x v="3"/>
    <n v="2750"/>
    <n v="249760"/>
    <n v="229270"/>
    <n v="243390"/>
    <n v="190840"/>
  </r>
  <r>
    <n v="179"/>
    <x v="88"/>
    <x v="1"/>
    <n v="5660"/>
    <n v="249760"/>
    <n v="229270"/>
    <n v="249050"/>
    <n v="190840"/>
  </r>
  <r>
    <n v="180"/>
    <x v="89"/>
    <x v="0"/>
    <n v="3540"/>
    <n v="253300"/>
    <n v="229270"/>
    <n v="249050"/>
    <n v="190840"/>
  </r>
  <r>
    <n v="181"/>
    <x v="89"/>
    <x v="3"/>
    <n v="2630"/>
    <n v="253300"/>
    <n v="231900"/>
    <n v="249050"/>
    <n v="190840"/>
  </r>
  <r>
    <n v="182"/>
    <x v="90"/>
    <x v="2"/>
    <n v="1030"/>
    <n v="253300"/>
    <n v="231900"/>
    <n v="249050"/>
    <n v="191870"/>
  </r>
  <r>
    <n v="183"/>
    <x v="90"/>
    <x v="0"/>
    <n v="4560"/>
    <n v="257860"/>
    <n v="231900"/>
    <n v="249050"/>
    <n v="191870"/>
  </r>
  <r>
    <n v="184"/>
    <x v="91"/>
    <x v="1"/>
    <n v="6400"/>
    <n v="257860"/>
    <n v="231900"/>
    <n v="255450"/>
    <n v="191870"/>
  </r>
  <r>
    <n v="185"/>
    <x v="92"/>
    <x v="1"/>
    <n v="3040"/>
    <n v="257860"/>
    <n v="231900"/>
    <n v="258490"/>
    <n v="191870"/>
  </r>
  <r>
    <n v="186"/>
    <x v="92"/>
    <x v="2"/>
    <n v="6450"/>
    <n v="257860"/>
    <n v="231900"/>
    <n v="258490"/>
    <n v="198320"/>
  </r>
  <r>
    <n v="187"/>
    <x v="93"/>
    <x v="2"/>
    <n v="7650"/>
    <n v="257860"/>
    <n v="231900"/>
    <n v="258490"/>
    <n v="205970"/>
  </r>
  <r>
    <n v="188"/>
    <x v="94"/>
    <x v="1"/>
    <n v="7190"/>
    <n v="257860"/>
    <n v="231900"/>
    <n v="265680"/>
    <n v="205970"/>
  </r>
  <r>
    <n v="189"/>
    <x v="94"/>
    <x v="0"/>
    <n v="7100"/>
    <n v="264960"/>
    <n v="231900"/>
    <n v="265680"/>
    <n v="205970"/>
  </r>
  <r>
    <n v="190"/>
    <x v="94"/>
    <x v="3"/>
    <n v="8950"/>
    <n v="264960"/>
    <n v="240850"/>
    <n v="265680"/>
    <n v="205970"/>
  </r>
  <r>
    <n v="191"/>
    <x v="95"/>
    <x v="0"/>
    <n v="7650"/>
    <n v="272610"/>
    <n v="240850"/>
    <n v="265680"/>
    <n v="205970"/>
  </r>
  <r>
    <n v="192"/>
    <x v="95"/>
    <x v="2"/>
    <n v="3350"/>
    <n v="272610"/>
    <n v="240850"/>
    <n v="265680"/>
    <n v="209320"/>
  </r>
  <r>
    <n v="193"/>
    <x v="96"/>
    <x v="0"/>
    <n v="8230"/>
    <n v="280840"/>
    <n v="240850"/>
    <n v="265680"/>
    <n v="209320"/>
  </r>
  <r>
    <n v="194"/>
    <x v="96"/>
    <x v="3"/>
    <n v="4860"/>
    <n v="280840"/>
    <n v="245710"/>
    <n v="265680"/>
    <n v="209320"/>
  </r>
  <r>
    <n v="195"/>
    <x v="96"/>
    <x v="2"/>
    <n v="2250"/>
    <n v="280840"/>
    <n v="245710"/>
    <n v="265680"/>
    <n v="211570"/>
  </r>
  <r>
    <n v="196"/>
    <x v="97"/>
    <x v="0"/>
    <n v="9980"/>
    <n v="290820"/>
    <n v="245710"/>
    <n v="265680"/>
    <n v="211570"/>
  </r>
  <r>
    <n v="197"/>
    <x v="97"/>
    <x v="2"/>
    <n v="6320"/>
    <n v="290820"/>
    <n v="245710"/>
    <n v="265680"/>
    <n v="217890"/>
  </r>
  <r>
    <n v="198"/>
    <x v="97"/>
    <x v="3"/>
    <n v="4600"/>
    <n v="290820"/>
    <n v="250310"/>
    <n v="265680"/>
    <n v="217890"/>
  </r>
  <r>
    <n v="199"/>
    <x v="98"/>
    <x v="1"/>
    <n v="9150"/>
    <n v="290820"/>
    <n v="250310"/>
    <n v="274830"/>
    <n v="217890"/>
  </r>
  <r>
    <n v="200"/>
    <x v="99"/>
    <x v="3"/>
    <n v="4940"/>
    <n v="290820"/>
    <n v="255250"/>
    <n v="274830"/>
    <n v="217890"/>
  </r>
  <r>
    <n v="201"/>
    <x v="100"/>
    <x v="1"/>
    <n v="7550"/>
    <n v="290820"/>
    <n v="255250"/>
    <n v="282380"/>
    <n v="217890"/>
  </r>
  <r>
    <n v="202"/>
    <x v="100"/>
    <x v="0"/>
    <n v="4460"/>
    <n v="295280"/>
    <n v="255250"/>
    <n v="282380"/>
    <n v="217890"/>
  </r>
  <r>
    <n v="203"/>
    <x v="101"/>
    <x v="1"/>
    <n v="1680"/>
    <n v="295280"/>
    <n v="255250"/>
    <n v="284060"/>
    <n v="217890"/>
  </r>
  <r>
    <n v="204"/>
    <x v="101"/>
    <x v="3"/>
    <n v="5220"/>
    <n v="295280"/>
    <n v="260470"/>
    <n v="284060"/>
    <n v="217890"/>
  </r>
  <r>
    <n v="205"/>
    <x v="101"/>
    <x v="2"/>
    <n v="6180"/>
    <n v="295280"/>
    <n v="260470"/>
    <n v="284060"/>
    <n v="224070"/>
  </r>
  <r>
    <n v="206"/>
    <x v="102"/>
    <x v="0"/>
    <n v="6780"/>
    <n v="302060"/>
    <n v="260470"/>
    <n v="284060"/>
    <n v="224070"/>
  </r>
  <r>
    <n v="207"/>
    <x v="102"/>
    <x v="2"/>
    <n v="6770"/>
    <n v="302060"/>
    <n v="260470"/>
    <n v="284060"/>
    <n v="230840"/>
  </r>
  <r>
    <n v="208"/>
    <x v="102"/>
    <x v="3"/>
    <n v="2070"/>
    <n v="302060"/>
    <n v="262540"/>
    <n v="284060"/>
    <n v="230840"/>
  </r>
  <r>
    <n v="209"/>
    <x v="103"/>
    <x v="0"/>
    <n v="6720"/>
    <n v="308780"/>
    <n v="262540"/>
    <n v="284060"/>
    <n v="230840"/>
  </r>
  <r>
    <n v="210"/>
    <x v="103"/>
    <x v="2"/>
    <n v="5160"/>
    <n v="308780"/>
    <n v="262540"/>
    <n v="284060"/>
    <n v="236000"/>
  </r>
  <r>
    <n v="211"/>
    <x v="103"/>
    <x v="3"/>
    <n v="3130"/>
    <n v="308780"/>
    <n v="265670"/>
    <n v="284060"/>
    <n v="236000"/>
  </r>
  <r>
    <n v="212"/>
    <x v="104"/>
    <x v="1"/>
    <n v="6560"/>
    <n v="308780"/>
    <n v="265670"/>
    <n v="290620"/>
    <n v="236000"/>
  </r>
  <r>
    <n v="213"/>
    <x v="104"/>
    <x v="0"/>
    <n v="1000"/>
    <n v="309780"/>
    <n v="265670"/>
    <n v="290620"/>
    <n v="236000"/>
  </r>
  <r>
    <n v="214"/>
    <x v="105"/>
    <x v="3"/>
    <n v="2660"/>
    <n v="309780"/>
    <n v="268330"/>
    <n v="290620"/>
    <n v="236000"/>
  </r>
  <r>
    <n v="215"/>
    <x v="105"/>
    <x v="2"/>
    <n v="8880"/>
    <n v="309780"/>
    <n v="268330"/>
    <n v="290620"/>
    <n v="244880"/>
  </r>
  <r>
    <n v="216"/>
    <x v="105"/>
    <x v="0"/>
    <n v="1800"/>
    <n v="311580"/>
    <n v="268330"/>
    <n v="290620"/>
    <n v="244880"/>
  </r>
  <r>
    <n v="217"/>
    <x v="106"/>
    <x v="2"/>
    <n v="6820"/>
    <n v="311580"/>
    <n v="268330"/>
    <n v="290620"/>
    <n v="251700"/>
  </r>
  <r>
    <n v="218"/>
    <x v="106"/>
    <x v="3"/>
    <n v="3860"/>
    <n v="311580"/>
    <n v="272190"/>
    <n v="290620"/>
    <n v="251700"/>
  </r>
  <r>
    <n v="219"/>
    <x v="106"/>
    <x v="0"/>
    <n v="6470"/>
    <n v="318050"/>
    <n v="272190"/>
    <n v="290620"/>
    <n v="251700"/>
  </r>
  <r>
    <n v="220"/>
    <x v="107"/>
    <x v="2"/>
    <n v="1560"/>
    <n v="318050"/>
    <n v="272190"/>
    <n v="290620"/>
    <n v="253260"/>
  </r>
  <r>
    <n v="221"/>
    <x v="107"/>
    <x v="3"/>
    <n v="3420"/>
    <n v="318050"/>
    <n v="275610"/>
    <n v="290620"/>
    <n v="253260"/>
  </r>
  <r>
    <n v="222"/>
    <x v="107"/>
    <x v="0"/>
    <n v="5220"/>
    <n v="323270"/>
    <n v="275610"/>
    <n v="290620"/>
    <n v="253260"/>
  </r>
  <r>
    <n v="223"/>
    <x v="108"/>
    <x v="3"/>
    <n v="6100"/>
    <n v="323270"/>
    <n v="281710"/>
    <n v="290620"/>
    <n v="253260"/>
  </r>
  <r>
    <n v="224"/>
    <x v="108"/>
    <x v="1"/>
    <n v="3800"/>
    <n v="323270"/>
    <n v="281710"/>
    <n v="294420"/>
    <n v="253260"/>
  </r>
  <r>
    <n v="225"/>
    <x v="109"/>
    <x v="3"/>
    <n v="3170"/>
    <n v="323270"/>
    <n v="284880"/>
    <n v="294420"/>
    <n v="253260"/>
  </r>
  <r>
    <n v="226"/>
    <x v="109"/>
    <x v="0"/>
    <n v="4140"/>
    <n v="327410"/>
    <n v="284880"/>
    <n v="294420"/>
    <n v="253260"/>
  </r>
  <r>
    <n v="227"/>
    <x v="109"/>
    <x v="1"/>
    <n v="2060"/>
    <n v="327410"/>
    <n v="284880"/>
    <n v="296480"/>
    <n v="253260"/>
  </r>
  <r>
    <n v="228"/>
    <x v="110"/>
    <x v="1"/>
    <n v="8220"/>
    <n v="327410"/>
    <n v="284880"/>
    <n v="304700"/>
    <n v="253260"/>
  </r>
  <r>
    <n v="229"/>
    <x v="111"/>
    <x v="3"/>
    <n v="9490"/>
    <n v="327410"/>
    <n v="294370"/>
    <n v="304700"/>
    <n v="253260"/>
  </r>
  <r>
    <n v="230"/>
    <x v="111"/>
    <x v="0"/>
    <n v="950"/>
    <n v="328360"/>
    <n v="294370"/>
    <n v="304700"/>
    <n v="253260"/>
  </r>
  <r>
    <n v="231"/>
    <x v="112"/>
    <x v="1"/>
    <n v="3110"/>
    <n v="328360"/>
    <n v="294370"/>
    <n v="307810"/>
    <n v="253260"/>
  </r>
  <r>
    <n v="232"/>
    <x v="113"/>
    <x v="2"/>
    <n v="6010"/>
    <n v="328360"/>
    <n v="294370"/>
    <n v="307810"/>
    <n v="259270"/>
  </r>
  <r>
    <n v="233"/>
    <x v="113"/>
    <x v="3"/>
    <n v="1220"/>
    <n v="328360"/>
    <n v="295590"/>
    <n v="307810"/>
    <n v="259270"/>
  </r>
  <r>
    <n v="234"/>
    <x v="113"/>
    <x v="0"/>
    <n v="8060"/>
    <n v="336420"/>
    <n v="295590"/>
    <n v="307810"/>
    <n v="259270"/>
  </r>
  <r>
    <n v="235"/>
    <x v="114"/>
    <x v="3"/>
    <n v="4040"/>
    <n v="336420"/>
    <n v="299630"/>
    <n v="307810"/>
    <n v="259270"/>
  </r>
  <r>
    <n v="236"/>
    <x v="115"/>
    <x v="2"/>
    <n v="950"/>
    <n v="336420"/>
    <n v="299630"/>
    <n v="307810"/>
    <n v="260220"/>
  </r>
  <r>
    <n v="237"/>
    <x v="115"/>
    <x v="1"/>
    <n v="9470"/>
    <n v="336420"/>
    <n v="299630"/>
    <n v="317280"/>
    <n v="260220"/>
  </r>
  <r>
    <n v="238"/>
    <x v="115"/>
    <x v="3"/>
    <n v="4760"/>
    <n v="336420"/>
    <n v="304390"/>
    <n v="317280"/>
    <n v="260220"/>
  </r>
  <r>
    <n v="239"/>
    <x v="116"/>
    <x v="0"/>
    <n v="9390"/>
    <n v="345810"/>
    <n v="304390"/>
    <n v="317280"/>
    <n v="260220"/>
  </r>
  <r>
    <n v="240"/>
    <x v="116"/>
    <x v="1"/>
    <n v="4520"/>
    <n v="345810"/>
    <n v="304390"/>
    <n v="321800"/>
    <n v="260220"/>
  </r>
  <r>
    <n v="241"/>
    <x v="117"/>
    <x v="1"/>
    <n v="8460"/>
    <n v="345810"/>
    <n v="304390"/>
    <n v="330260"/>
    <n v="260220"/>
  </r>
  <r>
    <n v="242"/>
    <x v="118"/>
    <x v="0"/>
    <n v="4880"/>
    <n v="350690"/>
    <n v="304390"/>
    <n v="330260"/>
    <n v="260220"/>
  </r>
  <r>
    <n v="243"/>
    <x v="119"/>
    <x v="0"/>
    <n v="3980"/>
    <n v="354670"/>
    <n v="304390"/>
    <n v="330260"/>
    <n v="260220"/>
  </r>
  <r>
    <n v="244"/>
    <x v="120"/>
    <x v="0"/>
    <n v="3980"/>
    <n v="358650"/>
    <n v="304390"/>
    <n v="330260"/>
    <n v="260220"/>
  </r>
  <r>
    <n v="245"/>
    <x v="121"/>
    <x v="2"/>
    <n v="2130"/>
    <n v="358650"/>
    <n v="304390"/>
    <n v="330260"/>
    <n v="262350"/>
  </r>
  <r>
    <n v="246"/>
    <x v="121"/>
    <x v="1"/>
    <n v="7520"/>
    <n v="358650"/>
    <n v="304390"/>
    <n v="337780"/>
    <n v="262350"/>
  </r>
  <r>
    <n v="247"/>
    <x v="122"/>
    <x v="1"/>
    <n v="3900"/>
    <n v="358650"/>
    <n v="304390"/>
    <n v="341680"/>
    <n v="262350"/>
  </r>
  <r>
    <n v="248"/>
    <x v="123"/>
    <x v="1"/>
    <n v="8960"/>
    <n v="358650"/>
    <n v="304390"/>
    <n v="350640"/>
    <n v="262350"/>
  </r>
  <r>
    <n v="249"/>
    <x v="123"/>
    <x v="0"/>
    <n v="3070"/>
    <n v="361720"/>
    <n v="304390"/>
    <n v="350640"/>
    <n v="262350"/>
  </r>
  <r>
    <n v="250"/>
    <x v="124"/>
    <x v="0"/>
    <n v="1950"/>
    <n v="363670"/>
    <n v="304390"/>
    <n v="350640"/>
    <n v="262350"/>
  </r>
  <r>
    <n v="251"/>
    <x v="124"/>
    <x v="3"/>
    <n v="4340"/>
    <n v="363670"/>
    <n v="308730"/>
    <n v="350640"/>
    <n v="262350"/>
  </r>
  <r>
    <n v="252"/>
    <x v="125"/>
    <x v="3"/>
    <n v="8510"/>
    <n v="363670"/>
    <n v="317240"/>
    <n v="350640"/>
    <n v="262350"/>
  </r>
  <r>
    <n v="253"/>
    <x v="125"/>
    <x v="0"/>
    <n v="9810"/>
    <n v="373480"/>
    <n v="317240"/>
    <n v="350640"/>
    <n v="262350"/>
  </r>
  <r>
    <n v="254"/>
    <x v="125"/>
    <x v="2"/>
    <n v="5560"/>
    <n v="373480"/>
    <n v="317240"/>
    <n v="350640"/>
    <n v="267910"/>
  </r>
  <r>
    <n v="255"/>
    <x v="125"/>
    <x v="1"/>
    <n v="8340"/>
    <n v="373480"/>
    <n v="317240"/>
    <n v="358980"/>
    <n v="267910"/>
  </r>
  <r>
    <n v="256"/>
    <x v="126"/>
    <x v="1"/>
    <n v="4510"/>
    <n v="373480"/>
    <n v="317240"/>
    <n v="363490"/>
    <n v="267910"/>
  </r>
  <r>
    <n v="257"/>
    <x v="126"/>
    <x v="0"/>
    <n v="7270"/>
    <n v="380750"/>
    <n v="317240"/>
    <n v="363490"/>
    <n v="267910"/>
  </r>
  <r>
    <n v="258"/>
    <x v="127"/>
    <x v="1"/>
    <n v="7710"/>
    <n v="380750"/>
    <n v="317240"/>
    <n v="371200"/>
    <n v="267910"/>
  </r>
  <r>
    <n v="259"/>
    <x v="127"/>
    <x v="2"/>
    <n v="8090"/>
    <n v="380750"/>
    <n v="317240"/>
    <n v="371200"/>
    <n v="276000"/>
  </r>
  <r>
    <n v="260"/>
    <x v="127"/>
    <x v="0"/>
    <n v="5440"/>
    <n v="386190"/>
    <n v="317240"/>
    <n v="371200"/>
    <n v="276000"/>
  </r>
  <r>
    <n v="261"/>
    <x v="127"/>
    <x v="3"/>
    <n v="4060"/>
    <n v="386190"/>
    <n v="321300"/>
    <n v="371200"/>
    <n v="276000"/>
  </r>
  <r>
    <n v="262"/>
    <x v="128"/>
    <x v="1"/>
    <n v="9620"/>
    <n v="386190"/>
    <n v="321300"/>
    <n v="380820"/>
    <n v="276000"/>
  </r>
  <r>
    <n v="263"/>
    <x v="129"/>
    <x v="2"/>
    <n v="9630"/>
    <n v="386190"/>
    <n v="321300"/>
    <n v="380820"/>
    <n v="285630"/>
  </r>
  <r>
    <n v="264"/>
    <x v="130"/>
    <x v="2"/>
    <n v="390"/>
    <n v="386190"/>
    <n v="321300"/>
    <n v="380820"/>
    <n v="286020"/>
  </r>
  <r>
    <n v="265"/>
    <x v="131"/>
    <x v="3"/>
    <n v="7870"/>
    <n v="386190"/>
    <n v="329170"/>
    <n v="380820"/>
    <n v="286020"/>
  </r>
  <r>
    <n v="266"/>
    <x v="131"/>
    <x v="1"/>
    <n v="4100"/>
    <n v="386190"/>
    <n v="329170"/>
    <n v="384920"/>
    <n v="286020"/>
  </r>
  <r>
    <n v="267"/>
    <x v="131"/>
    <x v="0"/>
    <n v="600"/>
    <n v="386790"/>
    <n v="329170"/>
    <n v="384920"/>
    <n v="286020"/>
  </r>
  <r>
    <n v="268"/>
    <x v="132"/>
    <x v="0"/>
    <n v="1170"/>
    <n v="387960"/>
    <n v="329170"/>
    <n v="384920"/>
    <n v="286020"/>
  </r>
  <r>
    <n v="269"/>
    <x v="132"/>
    <x v="3"/>
    <n v="860"/>
    <n v="387960"/>
    <n v="330030"/>
    <n v="384920"/>
    <n v="286020"/>
  </r>
  <r>
    <n v="270"/>
    <x v="133"/>
    <x v="2"/>
    <n v="2350"/>
    <n v="387960"/>
    <n v="330030"/>
    <n v="384920"/>
    <n v="288370"/>
  </r>
  <r>
    <n v="271"/>
    <x v="133"/>
    <x v="3"/>
    <n v="9230"/>
    <n v="387960"/>
    <n v="339260"/>
    <n v="384920"/>
    <n v="288370"/>
  </r>
  <r>
    <n v="272"/>
    <x v="134"/>
    <x v="0"/>
    <n v="1200"/>
    <n v="389160"/>
    <n v="339260"/>
    <n v="384920"/>
    <n v="288370"/>
  </r>
  <r>
    <n v="273"/>
    <x v="134"/>
    <x v="1"/>
    <n v="7370"/>
    <n v="389160"/>
    <n v="339260"/>
    <n v="392290"/>
    <n v="288370"/>
  </r>
  <r>
    <n v="274"/>
    <x v="135"/>
    <x v="0"/>
    <n v="2210"/>
    <n v="391370"/>
    <n v="339260"/>
    <n v="392290"/>
    <n v="288370"/>
  </r>
  <r>
    <n v="275"/>
    <x v="136"/>
    <x v="0"/>
    <n v="1170"/>
    <n v="392540"/>
    <n v="339260"/>
    <n v="392290"/>
    <n v="288370"/>
  </r>
  <r>
    <n v="276"/>
    <x v="136"/>
    <x v="2"/>
    <n v="4170"/>
    <n v="392540"/>
    <n v="339260"/>
    <n v="392290"/>
    <n v="292540"/>
  </r>
  <r>
    <n v="277"/>
    <x v="136"/>
    <x v="1"/>
    <n v="7330"/>
    <n v="392540"/>
    <n v="339260"/>
    <n v="399620"/>
    <n v="292540"/>
  </r>
  <r>
    <n v="278"/>
    <x v="137"/>
    <x v="2"/>
    <n v="6170"/>
    <n v="392540"/>
    <n v="339260"/>
    <n v="399620"/>
    <n v="298710"/>
  </r>
  <r>
    <n v="279"/>
    <x v="137"/>
    <x v="3"/>
    <n v="5020"/>
    <n v="392540"/>
    <n v="344280"/>
    <n v="399620"/>
    <n v="298710"/>
  </r>
  <r>
    <n v="280"/>
    <x v="137"/>
    <x v="0"/>
    <n v="4470"/>
    <n v="397010"/>
    <n v="344280"/>
    <n v="399620"/>
    <n v="298710"/>
  </r>
  <r>
    <n v="281"/>
    <x v="137"/>
    <x v="1"/>
    <n v="8450"/>
    <n v="397010"/>
    <n v="344280"/>
    <n v="408070"/>
    <n v="298710"/>
  </r>
  <r>
    <n v="282"/>
    <x v="138"/>
    <x v="0"/>
    <n v="2250"/>
    <n v="399260"/>
    <n v="344280"/>
    <n v="408070"/>
    <n v="298710"/>
  </r>
  <r>
    <n v="283"/>
    <x v="138"/>
    <x v="1"/>
    <n v="6050"/>
    <n v="399260"/>
    <n v="344280"/>
    <n v="414120"/>
    <n v="298710"/>
  </r>
  <r>
    <n v="284"/>
    <x v="139"/>
    <x v="1"/>
    <n v="5490"/>
    <n v="399260"/>
    <n v="344280"/>
    <n v="419610"/>
    <n v="298710"/>
  </r>
  <r>
    <n v="285"/>
    <x v="140"/>
    <x v="3"/>
    <n v="3000"/>
    <n v="399260"/>
    <n v="347280"/>
    <n v="419610"/>
    <n v="298710"/>
  </r>
  <r>
    <n v="286"/>
    <x v="140"/>
    <x v="2"/>
    <n v="9670"/>
    <n v="399260"/>
    <n v="347280"/>
    <n v="419610"/>
    <n v="308380"/>
  </r>
  <r>
    <n v="287"/>
    <x v="141"/>
    <x v="3"/>
    <n v="3710"/>
    <n v="399260"/>
    <n v="350990"/>
    <n v="419610"/>
    <n v="308380"/>
  </r>
  <r>
    <n v="288"/>
    <x v="141"/>
    <x v="1"/>
    <n v="2680"/>
    <n v="399260"/>
    <n v="350990"/>
    <n v="422290"/>
    <n v="308380"/>
  </r>
  <r>
    <n v="289"/>
    <x v="141"/>
    <x v="0"/>
    <n v="4700"/>
    <n v="403960"/>
    <n v="350990"/>
    <n v="422290"/>
    <n v="308380"/>
  </r>
  <r>
    <n v="290"/>
    <x v="142"/>
    <x v="0"/>
    <n v="1830"/>
    <n v="405790"/>
    <n v="350990"/>
    <n v="422290"/>
    <n v="308380"/>
  </r>
  <r>
    <n v="291"/>
    <x v="142"/>
    <x v="1"/>
    <n v="4100"/>
    <n v="405790"/>
    <n v="350990"/>
    <n v="426390"/>
    <n v="308380"/>
  </r>
  <r>
    <n v="292"/>
    <x v="143"/>
    <x v="3"/>
    <n v="7870"/>
    <n v="405790"/>
    <n v="358860"/>
    <n v="426390"/>
    <n v="308380"/>
  </r>
  <r>
    <n v="293"/>
    <x v="143"/>
    <x v="1"/>
    <n v="7160"/>
    <n v="405790"/>
    <n v="358860"/>
    <n v="433550"/>
    <n v="308380"/>
  </r>
  <r>
    <n v="294"/>
    <x v="143"/>
    <x v="2"/>
    <n v="9200"/>
    <n v="405790"/>
    <n v="358860"/>
    <n v="433550"/>
    <n v="317580"/>
  </r>
  <r>
    <n v="295"/>
    <x v="144"/>
    <x v="1"/>
    <n v="7390"/>
    <n v="405790"/>
    <n v="358860"/>
    <n v="440940"/>
    <n v="317580"/>
  </r>
  <r>
    <n v="296"/>
    <x v="144"/>
    <x v="0"/>
    <n v="4560"/>
    <n v="410350"/>
    <n v="358860"/>
    <n v="440940"/>
    <n v="317580"/>
  </r>
  <r>
    <n v="297"/>
    <x v="145"/>
    <x v="1"/>
    <n v="8680"/>
    <n v="410350"/>
    <n v="358860"/>
    <n v="449620"/>
    <n v="317580"/>
  </r>
  <r>
    <n v="298"/>
    <x v="145"/>
    <x v="0"/>
    <n v="3110"/>
    <n v="413460"/>
    <n v="358860"/>
    <n v="449620"/>
    <n v="317580"/>
  </r>
  <r>
    <n v="299"/>
    <x v="145"/>
    <x v="3"/>
    <n v="8770"/>
    <n v="413460"/>
    <n v="367630"/>
    <n v="449620"/>
    <n v="317580"/>
  </r>
  <r>
    <n v="300"/>
    <x v="146"/>
    <x v="3"/>
    <n v="6900"/>
    <n v="413460"/>
    <n v="374530"/>
    <n v="449620"/>
    <n v="317580"/>
  </r>
  <r>
    <n v="301"/>
    <x v="146"/>
    <x v="0"/>
    <n v="9220"/>
    <n v="422680"/>
    <n v="374530"/>
    <n v="449620"/>
    <n v="317580"/>
  </r>
  <r>
    <n v="302"/>
    <x v="147"/>
    <x v="0"/>
    <n v="9740"/>
    <n v="432420"/>
    <n v="374530"/>
    <n v="449620"/>
    <n v="317580"/>
  </r>
  <r>
    <n v="303"/>
    <x v="148"/>
    <x v="0"/>
    <n v="4500"/>
    <n v="436920"/>
    <n v="374530"/>
    <n v="449620"/>
    <n v="317580"/>
  </r>
  <r>
    <n v="304"/>
    <x v="148"/>
    <x v="2"/>
    <n v="9950"/>
    <n v="436920"/>
    <n v="374530"/>
    <n v="449620"/>
    <n v="327530"/>
  </r>
  <r>
    <n v="305"/>
    <x v="149"/>
    <x v="0"/>
    <n v="9960"/>
    <n v="446880"/>
    <n v="374530"/>
    <n v="449620"/>
    <n v="327530"/>
  </r>
  <r>
    <n v="306"/>
    <x v="149"/>
    <x v="2"/>
    <n v="8880"/>
    <n v="446880"/>
    <n v="374530"/>
    <n v="449620"/>
    <n v="336410"/>
  </r>
  <r>
    <n v="307"/>
    <x v="149"/>
    <x v="1"/>
    <n v="4160"/>
    <n v="446880"/>
    <n v="374530"/>
    <n v="453780"/>
    <n v="336410"/>
  </r>
  <r>
    <n v="308"/>
    <x v="150"/>
    <x v="1"/>
    <n v="6300"/>
    <n v="446880"/>
    <n v="374530"/>
    <n v="460080"/>
    <n v="336410"/>
  </r>
  <r>
    <n v="309"/>
    <x v="150"/>
    <x v="3"/>
    <n v="9040"/>
    <n v="446880"/>
    <n v="383570"/>
    <n v="460080"/>
    <n v="336410"/>
  </r>
  <r>
    <n v="310"/>
    <x v="151"/>
    <x v="3"/>
    <n v="8880"/>
    <n v="446880"/>
    <n v="392450"/>
    <n v="460080"/>
    <n v="336410"/>
  </r>
  <r>
    <n v="311"/>
    <x v="152"/>
    <x v="0"/>
    <n v="5030"/>
    <n v="451910"/>
    <n v="392450"/>
    <n v="460080"/>
    <n v="336410"/>
  </r>
  <r>
    <n v="312"/>
    <x v="152"/>
    <x v="2"/>
    <n v="6010"/>
    <n v="451910"/>
    <n v="392450"/>
    <n v="460080"/>
    <n v="342420"/>
  </r>
  <r>
    <n v="313"/>
    <x v="153"/>
    <x v="1"/>
    <n v="8880"/>
    <n v="451910"/>
    <n v="392450"/>
    <n v="468960"/>
    <n v="342420"/>
  </r>
  <r>
    <n v="314"/>
    <x v="154"/>
    <x v="0"/>
    <n v="5490"/>
    <n v="457400"/>
    <n v="392450"/>
    <n v="468960"/>
    <n v="342420"/>
  </r>
  <r>
    <n v="315"/>
    <x v="155"/>
    <x v="3"/>
    <n v="9370"/>
    <n v="457400"/>
    <n v="401820"/>
    <n v="468960"/>
    <n v="342420"/>
  </r>
  <r>
    <n v="316"/>
    <x v="155"/>
    <x v="0"/>
    <n v="6790"/>
    <n v="464190"/>
    <n v="401820"/>
    <n v="468960"/>
    <n v="342420"/>
  </r>
  <r>
    <n v="317"/>
    <x v="156"/>
    <x v="1"/>
    <n v="2540"/>
    <n v="464190"/>
    <n v="401820"/>
    <n v="471500"/>
    <n v="342420"/>
  </r>
  <r>
    <n v="318"/>
    <x v="156"/>
    <x v="0"/>
    <n v="5530"/>
    <n v="469720"/>
    <n v="401820"/>
    <n v="471500"/>
    <n v="342420"/>
  </r>
  <r>
    <n v="319"/>
    <x v="156"/>
    <x v="3"/>
    <n v="7020"/>
    <n v="469720"/>
    <n v="408840"/>
    <n v="471500"/>
    <n v="342420"/>
  </r>
  <r>
    <n v="320"/>
    <x v="157"/>
    <x v="1"/>
    <n v="2330"/>
    <n v="469720"/>
    <n v="408840"/>
    <n v="473830"/>
    <n v="342420"/>
  </r>
  <r>
    <n v="321"/>
    <x v="158"/>
    <x v="0"/>
    <n v="5550"/>
    <n v="475270"/>
    <n v="408840"/>
    <n v="473830"/>
    <n v="342420"/>
  </r>
  <r>
    <n v="322"/>
    <x v="158"/>
    <x v="2"/>
    <n v="6150"/>
    <n v="475270"/>
    <n v="408840"/>
    <n v="473830"/>
    <n v="348570"/>
  </r>
  <r>
    <n v="323"/>
    <x v="159"/>
    <x v="3"/>
    <n v="3220"/>
    <n v="475270"/>
    <n v="412060"/>
    <n v="473830"/>
    <n v="348570"/>
  </r>
  <r>
    <n v="324"/>
    <x v="159"/>
    <x v="0"/>
    <n v="4330"/>
    <n v="479600"/>
    <n v="412060"/>
    <n v="473830"/>
    <n v="348570"/>
  </r>
  <r>
    <n v="325"/>
    <x v="159"/>
    <x v="1"/>
    <n v="4000"/>
    <n v="479600"/>
    <n v="412060"/>
    <n v="477830"/>
    <n v="348570"/>
  </r>
  <r>
    <n v="326"/>
    <x v="160"/>
    <x v="3"/>
    <n v="4970"/>
    <n v="479600"/>
    <n v="417030"/>
    <n v="477830"/>
    <n v="348570"/>
  </r>
  <r>
    <n v="327"/>
    <x v="160"/>
    <x v="2"/>
    <n v="8900"/>
    <n v="479600"/>
    <n v="417030"/>
    <n v="477830"/>
    <n v="357470"/>
  </r>
  <r>
    <n v="328"/>
    <x v="161"/>
    <x v="1"/>
    <n v="5340"/>
    <n v="479600"/>
    <n v="417030"/>
    <n v="483170"/>
    <n v="357470"/>
  </r>
  <r>
    <n v="329"/>
    <x v="161"/>
    <x v="0"/>
    <n v="2240"/>
    <n v="481840"/>
    <n v="417030"/>
    <n v="483170"/>
    <n v="357470"/>
  </r>
  <r>
    <n v="330"/>
    <x v="162"/>
    <x v="0"/>
    <n v="1810"/>
    <n v="483650"/>
    <n v="417030"/>
    <n v="483170"/>
    <n v="357470"/>
  </r>
  <r>
    <n v="331"/>
    <x v="162"/>
    <x v="2"/>
    <n v="7960"/>
    <n v="483650"/>
    <n v="417030"/>
    <n v="483170"/>
    <n v="365430"/>
  </r>
  <r>
    <n v="332"/>
    <x v="162"/>
    <x v="1"/>
    <n v="9400"/>
    <n v="483650"/>
    <n v="417030"/>
    <n v="492570"/>
    <n v="365430"/>
  </r>
  <r>
    <n v="333"/>
    <x v="163"/>
    <x v="3"/>
    <n v="5380"/>
    <n v="483650"/>
    <n v="422410"/>
    <n v="492570"/>
    <n v="365430"/>
  </r>
  <r>
    <n v="334"/>
    <x v="163"/>
    <x v="1"/>
    <n v="4220"/>
    <n v="483650"/>
    <n v="422410"/>
    <n v="496790"/>
    <n v="365430"/>
  </r>
  <r>
    <n v="335"/>
    <x v="163"/>
    <x v="0"/>
    <n v="1230"/>
    <n v="484880"/>
    <n v="422410"/>
    <n v="496790"/>
    <n v="365430"/>
  </r>
  <r>
    <n v="336"/>
    <x v="164"/>
    <x v="3"/>
    <n v="1920"/>
    <n v="484880"/>
    <n v="424330"/>
    <n v="496790"/>
    <n v="365430"/>
  </r>
  <r>
    <n v="337"/>
    <x v="164"/>
    <x v="1"/>
    <n v="6790"/>
    <n v="484880"/>
    <n v="424330"/>
    <n v="503580"/>
    <n v="365430"/>
  </r>
  <r>
    <n v="338"/>
    <x v="164"/>
    <x v="2"/>
    <n v="7950"/>
    <n v="484880"/>
    <n v="424330"/>
    <n v="503580"/>
    <n v="373380"/>
  </r>
  <r>
    <n v="339"/>
    <x v="165"/>
    <x v="0"/>
    <n v="3020"/>
    <n v="487900"/>
    <n v="424330"/>
    <n v="503580"/>
    <n v="373380"/>
  </r>
  <r>
    <n v="340"/>
    <x v="166"/>
    <x v="1"/>
    <n v="7990"/>
    <n v="487900"/>
    <n v="424330"/>
    <n v="511570"/>
    <n v="373380"/>
  </r>
  <r>
    <n v="341"/>
    <x v="166"/>
    <x v="2"/>
    <n v="6390"/>
    <n v="487900"/>
    <n v="424330"/>
    <n v="511570"/>
    <n v="379770"/>
  </r>
  <r>
    <n v="342"/>
    <x v="166"/>
    <x v="0"/>
    <n v="4180"/>
    <n v="492080"/>
    <n v="424330"/>
    <n v="511570"/>
    <n v="379770"/>
  </r>
  <r>
    <n v="343"/>
    <x v="167"/>
    <x v="3"/>
    <n v="7940"/>
    <n v="492080"/>
    <n v="432270"/>
    <n v="511570"/>
    <n v="379770"/>
  </r>
  <r>
    <n v="344"/>
    <x v="167"/>
    <x v="2"/>
    <n v="8070"/>
    <n v="492080"/>
    <n v="432270"/>
    <n v="511570"/>
    <n v="387840"/>
  </r>
  <r>
    <n v="345"/>
    <x v="167"/>
    <x v="1"/>
    <n v="6060"/>
    <n v="492080"/>
    <n v="432270"/>
    <n v="517630"/>
    <n v="387840"/>
  </r>
  <r>
    <n v="346"/>
    <x v="167"/>
    <x v="0"/>
    <n v="9420"/>
    <n v="501500"/>
    <n v="432270"/>
    <n v="517630"/>
    <n v="387840"/>
  </r>
  <r>
    <n v="347"/>
    <x v="168"/>
    <x v="3"/>
    <n v="4440"/>
    <n v="501500"/>
    <n v="436710"/>
    <n v="517630"/>
    <n v="387840"/>
  </r>
  <r>
    <n v="348"/>
    <x v="169"/>
    <x v="3"/>
    <n v="3010"/>
    <n v="501500"/>
    <n v="439720"/>
    <n v="517630"/>
    <n v="387840"/>
  </r>
  <r>
    <n v="349"/>
    <x v="169"/>
    <x v="0"/>
    <n v="1060"/>
    <n v="502560"/>
    <n v="439720"/>
    <n v="517630"/>
    <n v="387840"/>
  </r>
  <r>
    <n v="350"/>
    <x v="170"/>
    <x v="3"/>
    <n v="5970"/>
    <n v="502560"/>
    <n v="445690"/>
    <n v="517630"/>
    <n v="387840"/>
  </r>
  <r>
    <n v="351"/>
    <x v="170"/>
    <x v="1"/>
    <n v="1180"/>
    <n v="502560"/>
    <n v="445690"/>
    <n v="518810"/>
    <n v="387840"/>
  </r>
  <r>
    <n v="352"/>
    <x v="171"/>
    <x v="1"/>
    <n v="1510"/>
    <n v="502560"/>
    <n v="445690"/>
    <n v="520320"/>
    <n v="387840"/>
  </r>
  <r>
    <n v="353"/>
    <x v="172"/>
    <x v="2"/>
    <n v="5610"/>
    <n v="502560"/>
    <n v="445690"/>
    <n v="520320"/>
    <n v="393450"/>
  </r>
  <r>
    <n v="354"/>
    <x v="172"/>
    <x v="3"/>
    <n v="4850"/>
    <n v="502560"/>
    <n v="450540"/>
    <n v="520320"/>
    <n v="393450"/>
  </r>
  <r>
    <n v="355"/>
    <x v="173"/>
    <x v="2"/>
    <n v="3640"/>
    <n v="502560"/>
    <n v="450540"/>
    <n v="520320"/>
    <n v="397090"/>
  </r>
  <r>
    <n v="356"/>
    <x v="174"/>
    <x v="2"/>
    <n v="6950"/>
    <n v="502560"/>
    <n v="450540"/>
    <n v="520320"/>
    <n v="404040"/>
  </r>
  <r>
    <n v="357"/>
    <x v="174"/>
    <x v="3"/>
    <n v="3790"/>
    <n v="502560"/>
    <n v="454330"/>
    <n v="520320"/>
    <n v="404040"/>
  </r>
  <r>
    <n v="358"/>
    <x v="175"/>
    <x v="1"/>
    <n v="6570"/>
    <n v="502560"/>
    <n v="454330"/>
    <n v="526890"/>
    <n v="404040"/>
  </r>
  <r>
    <n v="359"/>
    <x v="176"/>
    <x v="2"/>
    <n v="6200"/>
    <n v="502560"/>
    <n v="454330"/>
    <n v="526890"/>
    <n v="410240"/>
  </r>
  <r>
    <n v="360"/>
    <x v="176"/>
    <x v="0"/>
    <n v="9010"/>
    <n v="511570"/>
    <n v="454330"/>
    <n v="526890"/>
    <n v="410240"/>
  </r>
  <r>
    <n v="361"/>
    <x v="177"/>
    <x v="3"/>
    <n v="1510"/>
    <n v="511570"/>
    <n v="455840"/>
    <n v="526890"/>
    <n v="410240"/>
  </r>
  <r>
    <n v="362"/>
    <x v="178"/>
    <x v="0"/>
    <n v="2910"/>
    <n v="514480"/>
    <n v="455840"/>
    <n v="526890"/>
    <n v="410240"/>
  </r>
  <r>
    <n v="363"/>
    <x v="178"/>
    <x v="2"/>
    <n v="6310"/>
    <n v="514480"/>
    <n v="455840"/>
    <n v="526890"/>
    <n v="416550"/>
  </r>
  <r>
    <n v="364"/>
    <x v="179"/>
    <x v="2"/>
    <n v="7110"/>
    <n v="514480"/>
    <n v="455840"/>
    <n v="526890"/>
    <n v="423660"/>
  </r>
  <r>
    <n v="365"/>
    <x v="179"/>
    <x v="1"/>
    <n v="2540"/>
    <n v="514480"/>
    <n v="455840"/>
    <n v="529430"/>
    <n v="423660"/>
  </r>
  <r>
    <n v="366"/>
    <x v="179"/>
    <x v="3"/>
    <n v="8140"/>
    <n v="514480"/>
    <n v="463980"/>
    <n v="529430"/>
    <n v="423660"/>
  </r>
  <r>
    <n v="367"/>
    <x v="180"/>
    <x v="0"/>
    <n v="1740"/>
    <n v="516220"/>
    <n v="463980"/>
    <n v="529430"/>
    <n v="423660"/>
  </r>
  <r>
    <n v="368"/>
    <x v="180"/>
    <x v="3"/>
    <n v="5840"/>
    <n v="516220"/>
    <n v="469820"/>
    <n v="529430"/>
    <n v="423660"/>
  </r>
  <r>
    <n v="369"/>
    <x v="181"/>
    <x v="1"/>
    <n v="3170"/>
    <n v="516220"/>
    <n v="469820"/>
    <n v="532600"/>
    <n v="423660"/>
  </r>
  <r>
    <n v="370"/>
    <x v="181"/>
    <x v="3"/>
    <n v="4000"/>
    <n v="516220"/>
    <n v="473820"/>
    <n v="532600"/>
    <n v="423660"/>
  </r>
  <r>
    <n v="371"/>
    <x v="182"/>
    <x v="0"/>
    <n v="4600"/>
    <n v="520820"/>
    <n v="473820"/>
    <n v="532600"/>
    <n v="423660"/>
  </r>
  <r>
    <n v="372"/>
    <x v="182"/>
    <x v="1"/>
    <n v="9870"/>
    <n v="520820"/>
    <n v="473820"/>
    <n v="542470"/>
    <n v="423660"/>
  </r>
  <r>
    <n v="373"/>
    <x v="183"/>
    <x v="1"/>
    <n v="9390"/>
    <n v="520820"/>
    <n v="473820"/>
    <n v="551860"/>
    <n v="423660"/>
  </r>
  <r>
    <n v="374"/>
    <x v="184"/>
    <x v="3"/>
    <n v="1300"/>
    <n v="520820"/>
    <n v="475120"/>
    <n v="551860"/>
    <n v="423660"/>
  </r>
  <r>
    <n v="375"/>
    <x v="184"/>
    <x v="0"/>
    <n v="2650"/>
    <n v="523470"/>
    <n v="475120"/>
    <n v="551860"/>
    <n v="423660"/>
  </r>
  <r>
    <n v="376"/>
    <x v="185"/>
    <x v="1"/>
    <n v="4060"/>
    <n v="523470"/>
    <n v="475120"/>
    <n v="555920"/>
    <n v="423660"/>
  </r>
  <r>
    <n v="377"/>
    <x v="185"/>
    <x v="0"/>
    <n v="4460"/>
    <n v="527930"/>
    <n v="475120"/>
    <n v="555920"/>
    <n v="423660"/>
  </r>
  <r>
    <n v="378"/>
    <x v="186"/>
    <x v="2"/>
    <n v="9390"/>
    <n v="527930"/>
    <n v="475120"/>
    <n v="555920"/>
    <n v="433050"/>
  </r>
  <r>
    <n v="379"/>
    <x v="186"/>
    <x v="0"/>
    <n v="9670"/>
    <n v="537600"/>
    <n v="475120"/>
    <n v="555920"/>
    <n v="433050"/>
  </r>
  <r>
    <n v="380"/>
    <x v="186"/>
    <x v="1"/>
    <n v="3460"/>
    <n v="537600"/>
    <n v="475120"/>
    <n v="559380"/>
    <n v="433050"/>
  </r>
  <r>
    <n v="381"/>
    <x v="187"/>
    <x v="0"/>
    <n v="2030"/>
    <n v="539630"/>
    <n v="475120"/>
    <n v="559380"/>
    <n v="433050"/>
  </r>
  <r>
    <n v="382"/>
    <x v="187"/>
    <x v="2"/>
    <n v="3860"/>
    <n v="539630"/>
    <n v="475120"/>
    <n v="559380"/>
    <n v="436910"/>
  </r>
  <r>
    <n v="383"/>
    <x v="187"/>
    <x v="1"/>
    <n v="3770"/>
    <n v="539630"/>
    <n v="475120"/>
    <n v="563150"/>
    <n v="436910"/>
  </r>
  <r>
    <n v="384"/>
    <x v="188"/>
    <x v="2"/>
    <n v="3970"/>
    <n v="539630"/>
    <n v="475120"/>
    <n v="563150"/>
    <n v="440880"/>
  </r>
  <r>
    <n v="385"/>
    <x v="188"/>
    <x v="0"/>
    <n v="9280"/>
    <n v="548910"/>
    <n v="475120"/>
    <n v="563150"/>
    <n v="440880"/>
  </r>
  <r>
    <n v="386"/>
    <x v="189"/>
    <x v="3"/>
    <n v="6930"/>
    <n v="548910"/>
    <n v="482050"/>
    <n v="563150"/>
    <n v="440880"/>
  </r>
  <r>
    <n v="387"/>
    <x v="190"/>
    <x v="3"/>
    <n v="2850"/>
    <n v="548910"/>
    <n v="484900"/>
    <n v="563150"/>
    <n v="440880"/>
  </r>
  <r>
    <n v="388"/>
    <x v="190"/>
    <x v="1"/>
    <n v="7480"/>
    <n v="548910"/>
    <n v="484900"/>
    <n v="570630"/>
    <n v="440880"/>
  </r>
  <r>
    <n v="389"/>
    <x v="190"/>
    <x v="0"/>
    <n v="4170"/>
    <n v="553080"/>
    <n v="484900"/>
    <n v="570630"/>
    <n v="440880"/>
  </r>
  <r>
    <n v="390"/>
    <x v="191"/>
    <x v="0"/>
    <n v="6110"/>
    <n v="559190"/>
    <n v="484900"/>
    <n v="570630"/>
    <n v="440880"/>
  </r>
  <r>
    <n v="391"/>
    <x v="191"/>
    <x v="3"/>
    <n v="3250"/>
    <n v="559190"/>
    <n v="488150"/>
    <n v="570630"/>
    <n v="440880"/>
  </r>
  <r>
    <n v="392"/>
    <x v="192"/>
    <x v="0"/>
    <n v="6930"/>
    <n v="566120"/>
    <n v="488150"/>
    <n v="570630"/>
    <n v="440880"/>
  </r>
  <r>
    <n v="393"/>
    <x v="192"/>
    <x v="1"/>
    <n v="4790"/>
    <n v="566120"/>
    <n v="488150"/>
    <n v="575420"/>
    <n v="440880"/>
  </r>
  <r>
    <n v="394"/>
    <x v="192"/>
    <x v="3"/>
    <n v="3110"/>
    <n v="566120"/>
    <n v="491260"/>
    <n v="575420"/>
    <n v="440880"/>
  </r>
  <r>
    <n v="395"/>
    <x v="193"/>
    <x v="3"/>
    <n v="6930"/>
    <n v="566120"/>
    <n v="498190"/>
    <n v="575420"/>
    <n v="440880"/>
  </r>
  <r>
    <n v="396"/>
    <x v="194"/>
    <x v="1"/>
    <n v="8100"/>
    <n v="566120"/>
    <n v="498190"/>
    <n v="583520"/>
    <n v="440880"/>
  </r>
  <r>
    <n v="397"/>
    <x v="194"/>
    <x v="3"/>
    <n v="6600"/>
    <n v="566120"/>
    <n v="504790"/>
    <n v="583520"/>
    <n v="440880"/>
  </r>
  <r>
    <n v="398"/>
    <x v="194"/>
    <x v="0"/>
    <n v="9850"/>
    <n v="575970"/>
    <n v="504790"/>
    <n v="583520"/>
    <n v="440880"/>
  </r>
  <r>
    <n v="399"/>
    <x v="195"/>
    <x v="0"/>
    <n v="8950"/>
    <n v="584920"/>
    <n v="504790"/>
    <n v="583520"/>
    <n v="440880"/>
  </r>
  <r>
    <n v="400"/>
    <x v="196"/>
    <x v="3"/>
    <n v="3280"/>
    <n v="584920"/>
    <n v="508070"/>
    <n v="583520"/>
    <n v="440880"/>
  </r>
  <r>
    <n v="401"/>
    <x v="196"/>
    <x v="0"/>
    <n v="4680"/>
    <n v="589600"/>
    <n v="508070"/>
    <n v="583520"/>
    <n v="440880"/>
  </r>
  <r>
    <n v="402"/>
    <x v="197"/>
    <x v="2"/>
    <n v="5750"/>
    <n v="589600"/>
    <n v="508070"/>
    <n v="583520"/>
    <n v="446630"/>
  </r>
  <r>
    <n v="403"/>
    <x v="197"/>
    <x v="1"/>
    <n v="7000"/>
    <n v="589600"/>
    <n v="508070"/>
    <n v="590520"/>
    <n v="446630"/>
  </r>
  <r>
    <n v="404"/>
    <x v="198"/>
    <x v="0"/>
    <n v="5870"/>
    <n v="595470"/>
    <n v="508070"/>
    <n v="590520"/>
    <n v="446630"/>
  </r>
  <r>
    <n v="405"/>
    <x v="198"/>
    <x v="3"/>
    <n v="6070"/>
    <n v="595470"/>
    <n v="514140"/>
    <n v="590520"/>
    <n v="446630"/>
  </r>
  <r>
    <n v="406"/>
    <x v="199"/>
    <x v="0"/>
    <n v="1500"/>
    <n v="596970"/>
    <n v="514140"/>
    <n v="590520"/>
    <n v="446630"/>
  </r>
  <r>
    <n v="407"/>
    <x v="199"/>
    <x v="1"/>
    <n v="6820"/>
    <n v="596970"/>
    <n v="514140"/>
    <n v="597340"/>
    <n v="446630"/>
  </r>
  <r>
    <n v="408"/>
    <x v="200"/>
    <x v="0"/>
    <n v="2150"/>
    <n v="599120"/>
    <n v="514140"/>
    <n v="597340"/>
    <n v="446630"/>
  </r>
  <r>
    <n v="409"/>
    <x v="201"/>
    <x v="3"/>
    <n v="6600"/>
    <n v="599120"/>
    <n v="520740"/>
    <n v="597340"/>
    <n v="446630"/>
  </r>
  <r>
    <n v="410"/>
    <x v="201"/>
    <x v="1"/>
    <n v="7270"/>
    <n v="599120"/>
    <n v="520740"/>
    <n v="604610"/>
    <n v="446630"/>
  </r>
  <r>
    <n v="411"/>
    <x v="201"/>
    <x v="0"/>
    <n v="1560"/>
    <n v="600680"/>
    <n v="520740"/>
    <n v="604610"/>
    <n v="446630"/>
  </r>
  <r>
    <n v="412"/>
    <x v="201"/>
    <x v="2"/>
    <n v="7040"/>
    <n v="600680"/>
    <n v="520740"/>
    <n v="604610"/>
    <n v="453670"/>
  </r>
  <r>
    <n v="413"/>
    <x v="202"/>
    <x v="3"/>
    <n v="2470"/>
    <n v="600680"/>
    <n v="523210"/>
    <n v="604610"/>
    <n v="453670"/>
  </r>
  <r>
    <n v="414"/>
    <x v="202"/>
    <x v="0"/>
    <n v="8550"/>
    <n v="609230"/>
    <n v="523210"/>
    <n v="604610"/>
    <n v="453670"/>
  </r>
  <r>
    <n v="415"/>
    <x v="202"/>
    <x v="1"/>
    <n v="6160"/>
    <n v="609230"/>
    <n v="523210"/>
    <n v="610770"/>
    <n v="453670"/>
  </r>
  <r>
    <n v="416"/>
    <x v="203"/>
    <x v="3"/>
    <n v="9010"/>
    <n v="609230"/>
    <n v="532220"/>
    <n v="610770"/>
    <n v="453670"/>
  </r>
  <r>
    <n v="417"/>
    <x v="203"/>
    <x v="2"/>
    <n v="1400"/>
    <n v="609230"/>
    <n v="532220"/>
    <n v="610770"/>
    <n v="455070"/>
  </r>
  <r>
    <n v="418"/>
    <x v="203"/>
    <x v="1"/>
    <n v="7730"/>
    <n v="609230"/>
    <n v="532220"/>
    <n v="618500"/>
    <n v="455070"/>
  </r>
  <r>
    <n v="419"/>
    <x v="203"/>
    <x v="0"/>
    <n v="8020"/>
    <n v="617250"/>
    <n v="532220"/>
    <n v="618500"/>
    <n v="455070"/>
  </r>
  <r>
    <n v="420"/>
    <x v="204"/>
    <x v="0"/>
    <n v="2730"/>
    <n v="619980"/>
    <n v="532220"/>
    <n v="618500"/>
    <n v="455070"/>
  </r>
  <r>
    <n v="421"/>
    <x v="205"/>
    <x v="2"/>
    <n v="8340"/>
    <n v="619980"/>
    <n v="532220"/>
    <n v="618500"/>
    <n v="463410"/>
  </r>
  <r>
    <n v="422"/>
    <x v="206"/>
    <x v="1"/>
    <n v="850"/>
    <n v="619980"/>
    <n v="532220"/>
    <n v="619350"/>
    <n v="463410"/>
  </r>
  <r>
    <n v="423"/>
    <x v="206"/>
    <x v="3"/>
    <n v="8740"/>
    <n v="619980"/>
    <n v="540960"/>
    <n v="619350"/>
    <n v="463410"/>
  </r>
  <r>
    <n v="424"/>
    <x v="207"/>
    <x v="1"/>
    <n v="6720"/>
    <n v="619980"/>
    <n v="540960"/>
    <n v="626070"/>
    <n v="463410"/>
  </r>
  <r>
    <n v="425"/>
    <x v="207"/>
    <x v="0"/>
    <n v="780"/>
    <n v="620760"/>
    <n v="540960"/>
    <n v="626070"/>
    <n v="463410"/>
  </r>
  <r>
    <n v="426"/>
    <x v="207"/>
    <x v="3"/>
    <n v="1020"/>
    <n v="620760"/>
    <n v="541980"/>
    <n v="626070"/>
    <n v="463410"/>
  </r>
  <r>
    <n v="427"/>
    <x v="208"/>
    <x v="1"/>
    <n v="4870"/>
    <n v="620760"/>
    <n v="541980"/>
    <n v="630940"/>
    <n v="463410"/>
  </r>
  <r>
    <n v="428"/>
    <x v="208"/>
    <x v="2"/>
    <n v="7250"/>
    <n v="620760"/>
    <n v="541980"/>
    <n v="630940"/>
    <n v="470660"/>
  </r>
  <r>
    <n v="429"/>
    <x v="208"/>
    <x v="0"/>
    <n v="330"/>
    <n v="621090"/>
    <n v="541980"/>
    <n v="630940"/>
    <n v="470660"/>
  </r>
  <r>
    <n v="430"/>
    <x v="209"/>
    <x v="1"/>
    <n v="3290"/>
    <n v="621090"/>
    <n v="541980"/>
    <n v="634230"/>
    <n v="470660"/>
  </r>
  <r>
    <n v="431"/>
    <x v="209"/>
    <x v="2"/>
    <n v="3820"/>
    <n v="621090"/>
    <n v="541980"/>
    <n v="634230"/>
    <n v="474480"/>
  </r>
  <r>
    <n v="432"/>
    <x v="209"/>
    <x v="0"/>
    <n v="5660"/>
    <n v="626750"/>
    <n v="541980"/>
    <n v="634230"/>
    <n v="474480"/>
  </r>
  <r>
    <n v="433"/>
    <x v="210"/>
    <x v="0"/>
    <n v="4200"/>
    <n v="630950"/>
    <n v="541980"/>
    <n v="634230"/>
    <n v="474480"/>
  </r>
  <r>
    <n v="434"/>
    <x v="210"/>
    <x v="3"/>
    <n v="5870"/>
    <n v="630950"/>
    <n v="547850"/>
    <n v="634230"/>
    <n v="474480"/>
  </r>
  <r>
    <n v="435"/>
    <x v="210"/>
    <x v="2"/>
    <n v="1670"/>
    <n v="630950"/>
    <n v="547850"/>
    <n v="634230"/>
    <n v="476150"/>
  </r>
  <r>
    <n v="436"/>
    <x v="210"/>
    <x v="1"/>
    <n v="3960"/>
    <n v="630950"/>
    <n v="547850"/>
    <n v="638190"/>
    <n v="476150"/>
  </r>
  <r>
    <n v="437"/>
    <x v="211"/>
    <x v="0"/>
    <n v="4200"/>
    <n v="635150"/>
    <n v="547850"/>
    <n v="638190"/>
    <n v="476150"/>
  </r>
  <r>
    <n v="438"/>
    <x v="212"/>
    <x v="3"/>
    <n v="7980"/>
    <n v="635150"/>
    <n v="555830"/>
    <n v="638190"/>
    <n v="476150"/>
  </r>
  <r>
    <n v="439"/>
    <x v="212"/>
    <x v="0"/>
    <n v="6110"/>
    <n v="641260"/>
    <n v="555830"/>
    <n v="638190"/>
    <n v="476150"/>
  </r>
  <r>
    <n v="440"/>
    <x v="213"/>
    <x v="3"/>
    <n v="7750"/>
    <n v="641260"/>
    <n v="563580"/>
    <n v="638190"/>
    <n v="476150"/>
  </r>
  <r>
    <n v="441"/>
    <x v="213"/>
    <x v="1"/>
    <n v="7450"/>
    <n v="641260"/>
    <n v="563580"/>
    <n v="645640"/>
    <n v="476150"/>
  </r>
  <r>
    <n v="442"/>
    <x v="214"/>
    <x v="2"/>
    <n v="3400"/>
    <n v="641260"/>
    <n v="563580"/>
    <n v="645640"/>
    <n v="479550"/>
  </r>
  <r>
    <n v="443"/>
    <x v="214"/>
    <x v="3"/>
    <n v="8560"/>
    <n v="641260"/>
    <n v="572140"/>
    <n v="645640"/>
    <n v="479550"/>
  </r>
  <r>
    <n v="444"/>
    <x v="215"/>
    <x v="2"/>
    <n v="7190"/>
    <n v="641260"/>
    <n v="572140"/>
    <n v="645640"/>
    <n v="486740"/>
  </r>
  <r>
    <n v="445"/>
    <x v="216"/>
    <x v="2"/>
    <n v="4590"/>
    <n v="641260"/>
    <n v="572140"/>
    <n v="645640"/>
    <n v="491330"/>
  </r>
  <r>
    <n v="446"/>
    <x v="217"/>
    <x v="3"/>
    <n v="4050"/>
    <n v="641260"/>
    <n v="576190"/>
    <n v="645640"/>
    <n v="491330"/>
  </r>
  <r>
    <n v="447"/>
    <x v="217"/>
    <x v="1"/>
    <n v="4310"/>
    <n v="641260"/>
    <n v="576190"/>
    <n v="649950"/>
    <n v="491330"/>
  </r>
  <r>
    <n v="448"/>
    <x v="218"/>
    <x v="2"/>
    <n v="7100"/>
    <n v="641260"/>
    <n v="576190"/>
    <n v="649950"/>
    <n v="498430"/>
  </r>
  <r>
    <n v="449"/>
    <x v="218"/>
    <x v="0"/>
    <n v="5280"/>
    <n v="646540"/>
    <n v="576190"/>
    <n v="649950"/>
    <n v="498430"/>
  </r>
  <r>
    <n v="450"/>
    <x v="218"/>
    <x v="3"/>
    <n v="3350"/>
    <n v="646540"/>
    <n v="579540"/>
    <n v="649950"/>
    <n v="498430"/>
  </r>
  <r>
    <n v="451"/>
    <x v="219"/>
    <x v="2"/>
    <n v="7820"/>
    <n v="646540"/>
    <n v="579540"/>
    <n v="649950"/>
    <n v="506250"/>
  </r>
  <r>
    <n v="452"/>
    <x v="220"/>
    <x v="2"/>
    <n v="7910"/>
    <n v="646540"/>
    <n v="579540"/>
    <n v="649950"/>
    <n v="514160"/>
  </r>
  <r>
    <n v="453"/>
    <x v="220"/>
    <x v="1"/>
    <n v="9000"/>
    <n v="646540"/>
    <n v="579540"/>
    <n v="658950"/>
    <n v="514160"/>
  </r>
  <r>
    <n v="454"/>
    <x v="221"/>
    <x v="1"/>
    <n v="3240"/>
    <n v="646540"/>
    <n v="579540"/>
    <n v="662190"/>
    <n v="514160"/>
  </r>
  <r>
    <n v="455"/>
    <x v="221"/>
    <x v="3"/>
    <n v="8700"/>
    <n v="646540"/>
    <n v="588240"/>
    <n v="662190"/>
    <n v="514160"/>
  </r>
  <r>
    <n v="456"/>
    <x v="221"/>
    <x v="0"/>
    <n v="8110"/>
    <n v="654650"/>
    <n v="588240"/>
    <n v="662190"/>
    <n v="514160"/>
  </r>
  <r>
    <n v="457"/>
    <x v="222"/>
    <x v="3"/>
    <n v="6510"/>
    <n v="654650"/>
    <n v="594750"/>
    <n v="662190"/>
    <n v="514160"/>
  </r>
  <r>
    <n v="458"/>
    <x v="223"/>
    <x v="1"/>
    <n v="1150"/>
    <n v="654650"/>
    <n v="594750"/>
    <n v="663340"/>
    <n v="514160"/>
  </r>
  <r>
    <n v="459"/>
    <x v="224"/>
    <x v="3"/>
    <n v="9430"/>
    <n v="654650"/>
    <n v="604180"/>
    <n v="663340"/>
    <n v="514160"/>
  </r>
  <r>
    <n v="460"/>
    <x v="224"/>
    <x v="0"/>
    <n v="6500"/>
    <n v="661150"/>
    <n v="604180"/>
    <n v="663340"/>
    <n v="514160"/>
  </r>
  <r>
    <n v="461"/>
    <x v="224"/>
    <x v="1"/>
    <n v="6410"/>
    <n v="661150"/>
    <n v="604180"/>
    <n v="669750"/>
    <n v="514160"/>
  </r>
  <r>
    <n v="462"/>
    <x v="225"/>
    <x v="3"/>
    <n v="5300"/>
    <n v="661150"/>
    <n v="609480"/>
    <n v="669750"/>
    <n v="514160"/>
  </r>
  <r>
    <n v="463"/>
    <x v="225"/>
    <x v="0"/>
    <n v="5430"/>
    <n v="666580"/>
    <n v="609480"/>
    <n v="669750"/>
    <n v="514160"/>
  </r>
  <r>
    <n v="464"/>
    <x v="225"/>
    <x v="1"/>
    <n v="3660"/>
    <n v="666580"/>
    <n v="609480"/>
    <n v="673410"/>
    <n v="514160"/>
  </r>
  <r>
    <n v="465"/>
    <x v="226"/>
    <x v="0"/>
    <n v="3000"/>
    <n v="669580"/>
    <n v="609480"/>
    <n v="673410"/>
    <n v="514160"/>
  </r>
  <r>
    <n v="466"/>
    <x v="226"/>
    <x v="1"/>
    <n v="6120"/>
    <n v="669580"/>
    <n v="609480"/>
    <n v="679530"/>
    <n v="514160"/>
  </r>
  <r>
    <n v="467"/>
    <x v="226"/>
    <x v="2"/>
    <n v="5850"/>
    <n v="669580"/>
    <n v="609480"/>
    <n v="679530"/>
    <n v="520010"/>
  </r>
  <r>
    <n v="468"/>
    <x v="227"/>
    <x v="1"/>
    <n v="6690"/>
    <n v="669580"/>
    <n v="609480"/>
    <n v="686220"/>
    <n v="520010"/>
  </r>
  <r>
    <n v="469"/>
    <x v="227"/>
    <x v="0"/>
    <n v="2510"/>
    <n v="672090"/>
    <n v="609480"/>
    <n v="686220"/>
    <n v="520010"/>
  </r>
  <r>
    <n v="470"/>
    <x v="228"/>
    <x v="2"/>
    <n v="4090"/>
    <n v="672090"/>
    <n v="609480"/>
    <n v="686220"/>
    <n v="524100"/>
  </r>
  <r>
    <n v="471"/>
    <x v="229"/>
    <x v="1"/>
    <n v="4580"/>
    <n v="672090"/>
    <n v="609480"/>
    <n v="690800"/>
    <n v="524100"/>
  </r>
  <r>
    <n v="472"/>
    <x v="230"/>
    <x v="2"/>
    <n v="6590"/>
    <n v="672090"/>
    <n v="609480"/>
    <n v="690800"/>
    <n v="530690"/>
  </r>
  <r>
    <n v="473"/>
    <x v="230"/>
    <x v="0"/>
    <n v="3060"/>
    <n v="675150"/>
    <n v="609480"/>
    <n v="690800"/>
    <n v="530690"/>
  </r>
  <r>
    <n v="474"/>
    <x v="230"/>
    <x v="3"/>
    <n v="1220"/>
    <n v="675150"/>
    <n v="610700"/>
    <n v="690800"/>
    <n v="530690"/>
  </r>
  <r>
    <n v="475"/>
    <x v="231"/>
    <x v="3"/>
    <n v="6590"/>
    <n v="675150"/>
    <n v="617290"/>
    <n v="690800"/>
    <n v="530690"/>
  </r>
  <r>
    <n v="476"/>
    <x v="232"/>
    <x v="1"/>
    <n v="7000"/>
    <n v="675150"/>
    <n v="617290"/>
    <n v="697800"/>
    <n v="530690"/>
  </r>
  <r>
    <n v="477"/>
    <x v="232"/>
    <x v="0"/>
    <n v="4530"/>
    <n v="679680"/>
    <n v="617290"/>
    <n v="697800"/>
    <n v="530690"/>
  </r>
  <r>
    <n v="478"/>
    <x v="232"/>
    <x v="3"/>
    <n v="5480"/>
    <n v="679680"/>
    <n v="622770"/>
    <n v="697800"/>
    <n v="530690"/>
  </r>
  <r>
    <n v="479"/>
    <x v="233"/>
    <x v="0"/>
    <n v="6400"/>
    <n v="686080"/>
    <n v="622770"/>
    <n v="697800"/>
    <n v="530690"/>
  </r>
  <r>
    <n v="480"/>
    <x v="233"/>
    <x v="1"/>
    <n v="7870"/>
    <n v="686080"/>
    <n v="622770"/>
    <n v="705670"/>
    <n v="530690"/>
  </r>
  <r>
    <n v="481"/>
    <x v="233"/>
    <x v="3"/>
    <n v="7490"/>
    <n v="686080"/>
    <n v="630260"/>
    <n v="705670"/>
    <n v="530690"/>
  </r>
  <r>
    <n v="482"/>
    <x v="234"/>
    <x v="1"/>
    <n v="6900"/>
    <n v="686080"/>
    <n v="630260"/>
    <n v="712570"/>
    <n v="530690"/>
  </r>
  <r>
    <n v="483"/>
    <x v="234"/>
    <x v="2"/>
    <n v="5180"/>
    <n v="686080"/>
    <n v="630260"/>
    <n v="712570"/>
    <n v="535870"/>
  </r>
  <r>
    <n v="484"/>
    <x v="234"/>
    <x v="0"/>
    <n v="1870"/>
    <n v="687950"/>
    <n v="630260"/>
    <n v="712570"/>
    <n v="535870"/>
  </r>
  <r>
    <n v="485"/>
    <x v="235"/>
    <x v="3"/>
    <n v="2520"/>
    <n v="687950"/>
    <n v="632780"/>
    <n v="712570"/>
    <n v="535870"/>
  </r>
  <r>
    <n v="486"/>
    <x v="235"/>
    <x v="1"/>
    <n v="6360"/>
    <n v="687950"/>
    <n v="632780"/>
    <n v="718930"/>
    <n v="535870"/>
  </r>
  <r>
    <n v="487"/>
    <x v="236"/>
    <x v="0"/>
    <n v="8890"/>
    <n v="696840"/>
    <n v="632780"/>
    <n v="718930"/>
    <n v="535870"/>
  </r>
  <r>
    <n v="488"/>
    <x v="237"/>
    <x v="3"/>
    <n v="1470"/>
    <n v="696840"/>
    <n v="634250"/>
    <n v="718930"/>
    <n v="535870"/>
  </r>
  <r>
    <n v="489"/>
    <x v="238"/>
    <x v="3"/>
    <n v="2950"/>
    <n v="696840"/>
    <n v="637200"/>
    <n v="718930"/>
    <n v="535870"/>
  </r>
  <r>
    <n v="490"/>
    <x v="238"/>
    <x v="0"/>
    <n v="6730"/>
    <n v="703570"/>
    <n v="637200"/>
    <n v="718930"/>
    <n v="535870"/>
  </r>
  <r>
    <n v="491"/>
    <x v="239"/>
    <x v="1"/>
    <n v="5530"/>
    <n v="703570"/>
    <n v="637200"/>
    <n v="724460"/>
    <n v="535870"/>
  </r>
  <r>
    <n v="492"/>
    <x v="239"/>
    <x v="3"/>
    <n v="6600"/>
    <n v="703570"/>
    <n v="643800"/>
    <n v="724460"/>
    <n v="535870"/>
  </r>
  <r>
    <n v="493"/>
    <x v="240"/>
    <x v="1"/>
    <n v="7740"/>
    <n v="703570"/>
    <n v="643800"/>
    <n v="732200"/>
    <n v="535870"/>
  </r>
  <r>
    <n v="494"/>
    <x v="240"/>
    <x v="3"/>
    <n v="3800"/>
    <n v="703570"/>
    <n v="647600"/>
    <n v="732200"/>
    <n v="535870"/>
  </r>
  <r>
    <n v="495"/>
    <x v="240"/>
    <x v="0"/>
    <n v="7060"/>
    <n v="710630"/>
    <n v="647600"/>
    <n v="732200"/>
    <n v="535870"/>
  </r>
  <r>
    <n v="496"/>
    <x v="241"/>
    <x v="0"/>
    <n v="4560"/>
    <n v="715190"/>
    <n v="647600"/>
    <n v="732200"/>
    <n v="535870"/>
  </r>
  <r>
    <n v="497"/>
    <x v="242"/>
    <x v="0"/>
    <n v="4620"/>
    <n v="719810"/>
    <n v="647600"/>
    <n v="732200"/>
    <n v="535870"/>
  </r>
  <r>
    <n v="498"/>
    <x v="242"/>
    <x v="3"/>
    <n v="1530"/>
    <n v="719810"/>
    <n v="649130"/>
    <n v="732200"/>
    <n v="535870"/>
  </r>
  <r>
    <n v="499"/>
    <x v="243"/>
    <x v="0"/>
    <n v="6920"/>
    <n v="726730"/>
    <n v="649130"/>
    <n v="732200"/>
    <n v="535870"/>
  </r>
  <r>
    <n v="500"/>
    <x v="243"/>
    <x v="2"/>
    <n v="4100"/>
    <n v="726730"/>
    <n v="649130"/>
    <n v="732200"/>
    <n v="539970"/>
  </r>
  <r>
    <n v="501"/>
    <x v="244"/>
    <x v="1"/>
    <n v="2870"/>
    <n v="726730"/>
    <n v="649130"/>
    <n v="735070"/>
    <n v="539970"/>
  </r>
  <r>
    <n v="502"/>
    <x v="244"/>
    <x v="0"/>
    <n v="1160"/>
    <n v="727890"/>
    <n v="649130"/>
    <n v="735070"/>
    <n v="539970"/>
  </r>
  <r>
    <n v="503"/>
    <x v="244"/>
    <x v="2"/>
    <n v="8460"/>
    <n v="727890"/>
    <n v="649130"/>
    <n v="735070"/>
    <n v="548430"/>
  </r>
  <r>
    <n v="504"/>
    <x v="245"/>
    <x v="1"/>
    <n v="6880"/>
    <n v="727890"/>
    <n v="649130"/>
    <n v="741950"/>
    <n v="548430"/>
  </r>
  <r>
    <n v="505"/>
    <x v="246"/>
    <x v="3"/>
    <n v="3610"/>
    <n v="727890"/>
    <n v="652740"/>
    <n v="741950"/>
    <n v="548430"/>
  </r>
  <r>
    <n v="506"/>
    <x v="247"/>
    <x v="2"/>
    <n v="2400"/>
    <n v="727890"/>
    <n v="652740"/>
    <n v="741950"/>
    <n v="550830"/>
  </r>
  <r>
    <n v="507"/>
    <x v="248"/>
    <x v="1"/>
    <n v="2660"/>
    <n v="727890"/>
    <n v="652740"/>
    <n v="744610"/>
    <n v="550830"/>
  </r>
  <r>
    <n v="508"/>
    <x v="249"/>
    <x v="3"/>
    <n v="9310"/>
    <n v="727890"/>
    <n v="662050"/>
    <n v="744610"/>
    <n v="550830"/>
  </r>
  <r>
    <n v="509"/>
    <x v="249"/>
    <x v="1"/>
    <n v="3980"/>
    <n v="727890"/>
    <n v="662050"/>
    <n v="748590"/>
    <n v="550830"/>
  </r>
  <r>
    <n v="510"/>
    <x v="250"/>
    <x v="2"/>
    <n v="7000"/>
    <n v="727890"/>
    <n v="662050"/>
    <n v="748590"/>
    <n v="557830"/>
  </r>
  <r>
    <n v="511"/>
    <x v="250"/>
    <x v="1"/>
    <n v="4660"/>
    <n v="727890"/>
    <n v="662050"/>
    <n v="753250"/>
    <n v="557830"/>
  </r>
  <r>
    <n v="512"/>
    <x v="250"/>
    <x v="0"/>
    <n v="6620"/>
    <n v="734510"/>
    <n v="662050"/>
    <n v="753250"/>
    <n v="557830"/>
  </r>
  <r>
    <n v="513"/>
    <x v="251"/>
    <x v="2"/>
    <n v="1690"/>
    <n v="734510"/>
    <n v="662050"/>
    <n v="753250"/>
    <n v="559520"/>
  </r>
  <r>
    <n v="514"/>
    <x v="251"/>
    <x v="3"/>
    <n v="6080"/>
    <n v="734510"/>
    <n v="668130"/>
    <n v="753250"/>
    <n v="559520"/>
  </r>
  <r>
    <n v="515"/>
    <x v="252"/>
    <x v="0"/>
    <n v="1970"/>
    <n v="736480"/>
    <n v="668130"/>
    <n v="753250"/>
    <n v="559520"/>
  </r>
  <r>
    <n v="516"/>
    <x v="252"/>
    <x v="2"/>
    <n v="4320"/>
    <n v="736480"/>
    <n v="668130"/>
    <n v="753250"/>
    <n v="563840"/>
  </r>
  <r>
    <n v="517"/>
    <x v="252"/>
    <x v="1"/>
    <n v="3310"/>
    <n v="736480"/>
    <n v="668130"/>
    <n v="756560"/>
    <n v="563840"/>
  </r>
  <r>
    <n v="518"/>
    <x v="253"/>
    <x v="3"/>
    <n v="3550"/>
    <n v="736480"/>
    <n v="671680"/>
    <n v="756560"/>
    <n v="563840"/>
  </r>
  <r>
    <n v="519"/>
    <x v="253"/>
    <x v="0"/>
    <n v="5210"/>
    <n v="741690"/>
    <n v="671680"/>
    <n v="756560"/>
    <n v="563840"/>
  </r>
  <r>
    <n v="520"/>
    <x v="253"/>
    <x v="1"/>
    <n v="2990"/>
    <n v="741690"/>
    <n v="671680"/>
    <n v="759550"/>
    <n v="563840"/>
  </r>
  <r>
    <n v="521"/>
    <x v="254"/>
    <x v="2"/>
    <n v="7890"/>
    <n v="741690"/>
    <n v="671680"/>
    <n v="759550"/>
    <n v="571730"/>
  </r>
  <r>
    <n v="522"/>
    <x v="254"/>
    <x v="1"/>
    <n v="3440"/>
    <n v="741690"/>
    <n v="671680"/>
    <n v="762990"/>
    <n v="571730"/>
  </r>
  <r>
    <n v="523"/>
    <x v="254"/>
    <x v="3"/>
    <n v="6170"/>
    <n v="741690"/>
    <n v="677850"/>
    <n v="762990"/>
    <n v="571730"/>
  </r>
  <r>
    <n v="524"/>
    <x v="255"/>
    <x v="0"/>
    <n v="8230"/>
    <n v="749920"/>
    <n v="677850"/>
    <n v="762990"/>
    <n v="571730"/>
  </r>
  <r>
    <n v="525"/>
    <x v="256"/>
    <x v="1"/>
    <n v="4710"/>
    <n v="749920"/>
    <n v="677850"/>
    <n v="767700"/>
    <n v="571730"/>
  </r>
  <r>
    <n v="526"/>
    <x v="256"/>
    <x v="2"/>
    <n v="5870"/>
    <n v="749920"/>
    <n v="677850"/>
    <n v="767700"/>
    <n v="577600"/>
  </r>
  <r>
    <n v="527"/>
    <x v="256"/>
    <x v="3"/>
    <n v="4400"/>
    <n v="749920"/>
    <n v="682250"/>
    <n v="767700"/>
    <n v="577600"/>
  </r>
  <r>
    <n v="528"/>
    <x v="257"/>
    <x v="0"/>
    <n v="9580"/>
    <n v="759500"/>
    <n v="682250"/>
    <n v="767700"/>
    <n v="577600"/>
  </r>
  <r>
    <n v="529"/>
    <x v="258"/>
    <x v="1"/>
    <n v="6730"/>
    <n v="759500"/>
    <n v="682250"/>
    <n v="774430"/>
    <n v="577600"/>
  </r>
  <r>
    <n v="530"/>
    <x v="258"/>
    <x v="3"/>
    <n v="3320"/>
    <n v="759500"/>
    <n v="685570"/>
    <n v="774430"/>
    <n v="577600"/>
  </r>
  <r>
    <n v="531"/>
    <x v="258"/>
    <x v="0"/>
    <n v="7580"/>
    <n v="767080"/>
    <n v="685570"/>
    <n v="774430"/>
    <n v="577600"/>
  </r>
  <r>
    <n v="532"/>
    <x v="259"/>
    <x v="2"/>
    <n v="7650"/>
    <n v="767080"/>
    <n v="685570"/>
    <n v="774430"/>
    <n v="585250"/>
  </r>
  <r>
    <n v="533"/>
    <x v="259"/>
    <x v="1"/>
    <n v="2640"/>
    <n v="767080"/>
    <n v="685570"/>
    <n v="777070"/>
    <n v="585250"/>
  </r>
  <r>
    <n v="534"/>
    <x v="260"/>
    <x v="3"/>
    <n v="9750"/>
    <n v="767080"/>
    <n v="695320"/>
    <n v="777070"/>
    <n v="585250"/>
  </r>
  <r>
    <n v="535"/>
    <x v="260"/>
    <x v="1"/>
    <n v="9860"/>
    <n v="767080"/>
    <n v="695320"/>
    <n v="786930"/>
    <n v="585250"/>
  </r>
  <r>
    <n v="536"/>
    <x v="260"/>
    <x v="2"/>
    <n v="8160"/>
    <n v="767080"/>
    <n v="695320"/>
    <n v="786930"/>
    <n v="593410"/>
  </r>
  <r>
    <n v="537"/>
    <x v="261"/>
    <x v="0"/>
    <n v="6280"/>
    <n v="773360"/>
    <n v="695320"/>
    <n v="786930"/>
    <n v="593410"/>
  </r>
  <r>
    <n v="538"/>
    <x v="261"/>
    <x v="3"/>
    <n v="6490"/>
    <n v="773360"/>
    <n v="701810"/>
    <n v="786930"/>
    <n v="593410"/>
  </r>
  <r>
    <n v="539"/>
    <x v="262"/>
    <x v="0"/>
    <n v="4110"/>
    <n v="777470"/>
    <n v="701810"/>
    <n v="786930"/>
    <n v="593410"/>
  </r>
  <r>
    <n v="540"/>
    <x v="262"/>
    <x v="3"/>
    <n v="3140"/>
    <n v="777470"/>
    <n v="704950"/>
    <n v="786930"/>
    <n v="593410"/>
  </r>
  <r>
    <n v="541"/>
    <x v="263"/>
    <x v="3"/>
    <n v="3550"/>
    <n v="777470"/>
    <n v="708500"/>
    <n v="786930"/>
    <n v="593410"/>
  </r>
  <r>
    <n v="542"/>
    <x v="263"/>
    <x v="2"/>
    <n v="1280"/>
    <n v="777470"/>
    <n v="708500"/>
    <n v="786930"/>
    <n v="594690"/>
  </r>
  <r>
    <n v="543"/>
    <x v="264"/>
    <x v="2"/>
    <n v="8360"/>
    <n v="777470"/>
    <n v="708500"/>
    <n v="786930"/>
    <n v="603050"/>
  </r>
  <r>
    <n v="544"/>
    <x v="265"/>
    <x v="3"/>
    <n v="2930"/>
    <n v="777470"/>
    <n v="711430"/>
    <n v="786930"/>
    <n v="603050"/>
  </r>
  <r>
    <n v="545"/>
    <x v="265"/>
    <x v="2"/>
    <n v="9920"/>
    <n v="777470"/>
    <n v="711430"/>
    <n v="786930"/>
    <n v="612970"/>
  </r>
  <r>
    <n v="546"/>
    <x v="266"/>
    <x v="2"/>
    <n v="3140"/>
    <n v="777470"/>
    <n v="711430"/>
    <n v="786930"/>
    <n v="616110"/>
  </r>
  <r>
    <n v="547"/>
    <x v="267"/>
    <x v="0"/>
    <n v="1010"/>
    <n v="778480"/>
    <n v="711430"/>
    <n v="786930"/>
    <n v="616110"/>
  </r>
  <r>
    <n v="548"/>
    <x v="268"/>
    <x v="2"/>
    <n v="9210"/>
    <n v="778480"/>
    <n v="711430"/>
    <n v="786930"/>
    <n v="625320"/>
  </r>
  <r>
    <n v="549"/>
    <x v="268"/>
    <x v="3"/>
    <n v="1880"/>
    <n v="778480"/>
    <n v="713310"/>
    <n v="786930"/>
    <n v="625320"/>
  </r>
  <r>
    <n v="550"/>
    <x v="269"/>
    <x v="1"/>
    <n v="5080"/>
    <n v="778480"/>
    <n v="713310"/>
    <n v="792010"/>
    <n v="625320"/>
  </r>
  <r>
    <n v="551"/>
    <x v="269"/>
    <x v="3"/>
    <n v="6540"/>
    <n v="778480"/>
    <n v="719850"/>
    <n v="792010"/>
    <n v="625320"/>
  </r>
  <r>
    <n v="552"/>
    <x v="270"/>
    <x v="2"/>
    <n v="3250"/>
    <n v="778480"/>
    <n v="719850"/>
    <n v="792010"/>
    <n v="628570"/>
  </r>
  <r>
    <n v="553"/>
    <x v="271"/>
    <x v="0"/>
    <n v="5080"/>
    <n v="783560"/>
    <n v="719850"/>
    <n v="792010"/>
    <n v="628570"/>
  </r>
  <r>
    <n v="554"/>
    <x v="271"/>
    <x v="1"/>
    <n v="7660"/>
    <n v="783560"/>
    <n v="719850"/>
    <n v="799670"/>
    <n v="628570"/>
  </r>
  <r>
    <n v="555"/>
    <x v="272"/>
    <x v="3"/>
    <n v="7840"/>
    <n v="783560"/>
    <n v="727690"/>
    <n v="799670"/>
    <n v="628570"/>
  </r>
  <r>
    <n v="556"/>
    <x v="272"/>
    <x v="2"/>
    <n v="2060"/>
    <n v="783560"/>
    <n v="727690"/>
    <n v="799670"/>
    <n v="630630"/>
  </r>
  <r>
    <n v="557"/>
    <x v="273"/>
    <x v="1"/>
    <n v="1010"/>
    <n v="783560"/>
    <n v="727690"/>
    <n v="800680"/>
    <n v="630630"/>
  </r>
  <r>
    <n v="558"/>
    <x v="274"/>
    <x v="1"/>
    <n v="7540"/>
    <n v="783560"/>
    <n v="727690"/>
    <n v="808220"/>
    <n v="630630"/>
  </r>
  <r>
    <n v="559"/>
    <x v="274"/>
    <x v="3"/>
    <n v="6350"/>
    <n v="783560"/>
    <n v="734040"/>
    <n v="808220"/>
    <n v="630630"/>
  </r>
  <r>
    <n v="560"/>
    <x v="274"/>
    <x v="0"/>
    <n v="9160"/>
    <n v="792720"/>
    <n v="734040"/>
    <n v="808220"/>
    <n v="630630"/>
  </r>
  <r>
    <n v="561"/>
    <x v="275"/>
    <x v="1"/>
    <n v="9800"/>
    <n v="792720"/>
    <n v="734040"/>
    <n v="818020"/>
    <n v="630630"/>
  </r>
  <r>
    <n v="562"/>
    <x v="275"/>
    <x v="3"/>
    <n v="4990"/>
    <n v="792720"/>
    <n v="739030"/>
    <n v="818020"/>
    <n v="630630"/>
  </r>
  <r>
    <n v="563"/>
    <x v="276"/>
    <x v="2"/>
    <n v="5220"/>
    <n v="792720"/>
    <n v="739030"/>
    <n v="818020"/>
    <n v="635850"/>
  </r>
  <r>
    <n v="564"/>
    <x v="276"/>
    <x v="0"/>
    <n v="3610"/>
    <n v="796330"/>
    <n v="739030"/>
    <n v="818020"/>
    <n v="635850"/>
  </r>
  <r>
    <n v="565"/>
    <x v="276"/>
    <x v="1"/>
    <n v="5150"/>
    <n v="796330"/>
    <n v="739030"/>
    <n v="823170"/>
    <n v="635850"/>
  </r>
  <r>
    <n v="566"/>
    <x v="277"/>
    <x v="2"/>
    <n v="2500"/>
    <n v="796330"/>
    <n v="739030"/>
    <n v="823170"/>
    <n v="638350"/>
  </r>
  <r>
    <n v="567"/>
    <x v="277"/>
    <x v="1"/>
    <n v="8900"/>
    <n v="796330"/>
    <n v="739030"/>
    <n v="832070"/>
    <n v="638350"/>
  </r>
  <r>
    <n v="568"/>
    <x v="277"/>
    <x v="3"/>
    <n v="2040"/>
    <n v="796330"/>
    <n v="741070"/>
    <n v="832070"/>
    <n v="638350"/>
  </r>
  <r>
    <n v="569"/>
    <x v="278"/>
    <x v="0"/>
    <n v="8930"/>
    <n v="805260"/>
    <n v="741070"/>
    <n v="832070"/>
    <n v="638350"/>
  </r>
  <r>
    <n v="570"/>
    <x v="279"/>
    <x v="1"/>
    <n v="4980"/>
    <n v="805260"/>
    <n v="741070"/>
    <n v="837050"/>
    <n v="638350"/>
  </r>
  <r>
    <n v="571"/>
    <x v="279"/>
    <x v="2"/>
    <n v="7120"/>
    <n v="805260"/>
    <n v="741070"/>
    <n v="837050"/>
    <n v="645470"/>
  </r>
  <r>
    <n v="572"/>
    <x v="279"/>
    <x v="0"/>
    <n v="1780"/>
    <n v="807040"/>
    <n v="741070"/>
    <n v="837050"/>
    <n v="645470"/>
  </r>
  <r>
    <n v="573"/>
    <x v="280"/>
    <x v="1"/>
    <n v="8360"/>
    <n v="807040"/>
    <n v="741070"/>
    <n v="845410"/>
    <n v="645470"/>
  </r>
  <r>
    <n v="574"/>
    <x v="280"/>
    <x v="0"/>
    <n v="5240"/>
    <n v="812280"/>
    <n v="741070"/>
    <n v="845410"/>
    <n v="645470"/>
  </r>
  <r>
    <n v="575"/>
    <x v="280"/>
    <x v="3"/>
    <n v="5420"/>
    <n v="812280"/>
    <n v="746490"/>
    <n v="845410"/>
    <n v="645470"/>
  </r>
  <r>
    <n v="576"/>
    <x v="281"/>
    <x v="3"/>
    <n v="9390"/>
    <n v="812280"/>
    <n v="755880"/>
    <n v="845410"/>
    <n v="645470"/>
  </r>
  <r>
    <n v="577"/>
    <x v="281"/>
    <x v="0"/>
    <n v="2510"/>
    <n v="814790"/>
    <n v="755880"/>
    <n v="845410"/>
    <n v="645470"/>
  </r>
  <r>
    <n v="578"/>
    <x v="282"/>
    <x v="3"/>
    <n v="7980"/>
    <n v="814790"/>
    <n v="763860"/>
    <n v="845410"/>
    <n v="645470"/>
  </r>
  <r>
    <n v="579"/>
    <x v="282"/>
    <x v="0"/>
    <n v="3720"/>
    <n v="818510"/>
    <n v="763860"/>
    <n v="845410"/>
    <n v="645470"/>
  </r>
  <r>
    <n v="580"/>
    <x v="283"/>
    <x v="0"/>
    <n v="3210"/>
    <n v="821720"/>
    <n v="763860"/>
    <n v="845410"/>
    <n v="645470"/>
  </r>
  <r>
    <n v="581"/>
    <x v="284"/>
    <x v="3"/>
    <n v="7640"/>
    <n v="821720"/>
    <n v="771500"/>
    <n v="845410"/>
    <n v="645470"/>
  </r>
  <r>
    <n v="582"/>
    <x v="284"/>
    <x v="0"/>
    <n v="6100"/>
    <n v="827820"/>
    <n v="771500"/>
    <n v="845410"/>
    <n v="645470"/>
  </r>
  <r>
    <n v="583"/>
    <x v="285"/>
    <x v="0"/>
    <n v="6850"/>
    <n v="834670"/>
    <n v="771500"/>
    <n v="845410"/>
    <n v="645470"/>
  </r>
  <r>
    <n v="584"/>
    <x v="285"/>
    <x v="3"/>
    <n v="2170"/>
    <n v="834670"/>
    <n v="773670"/>
    <n v="845410"/>
    <n v="645470"/>
  </r>
  <r>
    <n v="585"/>
    <x v="286"/>
    <x v="1"/>
    <n v="6230"/>
    <n v="834670"/>
    <n v="773670"/>
    <n v="851640"/>
    <n v="645470"/>
  </r>
  <r>
    <n v="586"/>
    <x v="286"/>
    <x v="3"/>
    <n v="2310"/>
    <n v="834670"/>
    <n v="775980"/>
    <n v="851640"/>
    <n v="645470"/>
  </r>
  <r>
    <n v="587"/>
    <x v="287"/>
    <x v="2"/>
    <n v="5650"/>
    <n v="834670"/>
    <n v="775980"/>
    <n v="851640"/>
    <n v="651120"/>
  </r>
  <r>
    <n v="588"/>
    <x v="287"/>
    <x v="3"/>
    <n v="7250"/>
    <n v="834670"/>
    <n v="783230"/>
    <n v="851640"/>
    <n v="651120"/>
  </r>
  <r>
    <n v="589"/>
    <x v="288"/>
    <x v="3"/>
    <n v="3650"/>
    <n v="834670"/>
    <n v="786880"/>
    <n v="851640"/>
    <n v="651120"/>
  </r>
  <r>
    <n v="590"/>
    <x v="288"/>
    <x v="1"/>
    <n v="4190"/>
    <n v="834670"/>
    <n v="786880"/>
    <n v="855830"/>
    <n v="651120"/>
  </r>
  <r>
    <n v="591"/>
    <x v="288"/>
    <x v="0"/>
    <n v="7920"/>
    <n v="842590"/>
    <n v="786880"/>
    <n v="855830"/>
    <n v="651120"/>
  </r>
  <r>
    <n v="592"/>
    <x v="289"/>
    <x v="1"/>
    <n v="5920"/>
    <n v="842590"/>
    <n v="786880"/>
    <n v="861750"/>
    <n v="651120"/>
  </r>
  <r>
    <n v="593"/>
    <x v="289"/>
    <x v="0"/>
    <n v="5270"/>
    <n v="847860"/>
    <n v="786880"/>
    <n v="861750"/>
    <n v="651120"/>
  </r>
  <r>
    <n v="594"/>
    <x v="290"/>
    <x v="2"/>
    <n v="7990"/>
    <n v="847860"/>
    <n v="786880"/>
    <n v="861750"/>
    <n v="659110"/>
  </r>
  <r>
    <n v="595"/>
    <x v="290"/>
    <x v="1"/>
    <n v="5450"/>
    <n v="847860"/>
    <n v="786880"/>
    <n v="867200"/>
    <n v="659110"/>
  </r>
  <r>
    <n v="596"/>
    <x v="291"/>
    <x v="0"/>
    <n v="2580"/>
    <n v="850440"/>
    <n v="786880"/>
    <n v="867200"/>
    <n v="659110"/>
  </r>
  <r>
    <n v="597"/>
    <x v="292"/>
    <x v="0"/>
    <n v="8040"/>
    <n v="858480"/>
    <n v="786880"/>
    <n v="867200"/>
    <n v="659110"/>
  </r>
  <r>
    <n v="598"/>
    <x v="292"/>
    <x v="3"/>
    <n v="1920"/>
    <n v="858480"/>
    <n v="788800"/>
    <n v="867200"/>
    <n v="659110"/>
  </r>
  <r>
    <n v="599"/>
    <x v="293"/>
    <x v="0"/>
    <n v="6930"/>
    <n v="865410"/>
    <n v="788800"/>
    <n v="867200"/>
    <n v="659110"/>
  </r>
  <r>
    <n v="600"/>
    <x v="293"/>
    <x v="2"/>
    <n v="9480"/>
    <n v="865410"/>
    <n v="788800"/>
    <n v="867200"/>
    <n v="668590"/>
  </r>
  <r>
    <n v="601"/>
    <x v="293"/>
    <x v="1"/>
    <n v="4810"/>
    <n v="865410"/>
    <n v="788800"/>
    <n v="872010"/>
    <n v="668590"/>
  </r>
  <r>
    <n v="602"/>
    <x v="294"/>
    <x v="0"/>
    <n v="5770"/>
    <n v="871180"/>
    <n v="788800"/>
    <n v="872010"/>
    <n v="668590"/>
  </r>
  <r>
    <n v="603"/>
    <x v="294"/>
    <x v="3"/>
    <n v="2610"/>
    <n v="871180"/>
    <n v="791410"/>
    <n v="872010"/>
    <n v="668590"/>
  </r>
  <r>
    <n v="604"/>
    <x v="295"/>
    <x v="1"/>
    <n v="2670"/>
    <n v="871180"/>
    <n v="791410"/>
    <n v="874680"/>
    <n v="668590"/>
  </r>
  <r>
    <n v="605"/>
    <x v="295"/>
    <x v="3"/>
    <n v="1330"/>
    <n v="871180"/>
    <n v="792740"/>
    <n v="874680"/>
    <n v="668590"/>
  </r>
  <r>
    <n v="606"/>
    <x v="296"/>
    <x v="1"/>
    <n v="1700"/>
    <n v="871180"/>
    <n v="792740"/>
    <n v="876380"/>
    <n v="668590"/>
  </r>
  <r>
    <n v="607"/>
    <x v="296"/>
    <x v="2"/>
    <n v="1050"/>
    <n v="871180"/>
    <n v="792740"/>
    <n v="876380"/>
    <n v="669640"/>
  </r>
  <r>
    <n v="608"/>
    <x v="296"/>
    <x v="0"/>
    <n v="1750"/>
    <n v="872930"/>
    <n v="792740"/>
    <n v="876380"/>
    <n v="669640"/>
  </r>
  <r>
    <n v="609"/>
    <x v="296"/>
    <x v="3"/>
    <n v="6530"/>
    <n v="872930"/>
    <n v="799270"/>
    <n v="876380"/>
    <n v="669640"/>
  </r>
  <r>
    <n v="610"/>
    <x v="297"/>
    <x v="0"/>
    <n v="6980"/>
    <n v="879910"/>
    <n v="799270"/>
    <n v="876380"/>
    <n v="669640"/>
  </r>
  <r>
    <n v="611"/>
    <x v="297"/>
    <x v="2"/>
    <n v="6590"/>
    <n v="879910"/>
    <n v="799270"/>
    <n v="876380"/>
    <n v="676230"/>
  </r>
  <r>
    <n v="612"/>
    <x v="297"/>
    <x v="1"/>
    <n v="2090"/>
    <n v="879910"/>
    <n v="799270"/>
    <n v="878470"/>
    <n v="676230"/>
  </r>
  <r>
    <n v="613"/>
    <x v="298"/>
    <x v="1"/>
    <n v="3960"/>
    <n v="879910"/>
    <n v="799270"/>
    <n v="882430"/>
    <n v="676230"/>
  </r>
  <r>
    <n v="614"/>
    <x v="298"/>
    <x v="2"/>
    <n v="6430"/>
    <n v="879910"/>
    <n v="799270"/>
    <n v="882430"/>
    <n v="682660"/>
  </r>
  <r>
    <n v="615"/>
    <x v="298"/>
    <x v="0"/>
    <n v="9940"/>
    <n v="889850"/>
    <n v="799270"/>
    <n v="882430"/>
    <n v="682660"/>
  </r>
  <r>
    <n v="616"/>
    <x v="298"/>
    <x v="3"/>
    <n v="4220"/>
    <n v="889850"/>
    <n v="803490"/>
    <n v="882430"/>
    <n v="682660"/>
  </r>
  <r>
    <n v="617"/>
    <x v="299"/>
    <x v="3"/>
    <n v="2630"/>
    <n v="889850"/>
    <n v="806120"/>
    <n v="882430"/>
    <n v="682660"/>
  </r>
  <r>
    <n v="618"/>
    <x v="299"/>
    <x v="0"/>
    <n v="3540"/>
    <n v="893390"/>
    <n v="806120"/>
    <n v="882430"/>
    <n v="682660"/>
  </r>
  <r>
    <n v="619"/>
    <x v="300"/>
    <x v="1"/>
    <n v="2630"/>
    <n v="893390"/>
    <n v="806120"/>
    <n v="885060"/>
    <n v="682660"/>
  </r>
  <r>
    <n v="620"/>
    <x v="301"/>
    <x v="2"/>
    <n v="4230"/>
    <n v="893390"/>
    <n v="806120"/>
    <n v="885060"/>
    <n v="686890"/>
  </r>
  <r>
    <n v="621"/>
    <x v="301"/>
    <x v="0"/>
    <n v="4630"/>
    <n v="898020"/>
    <n v="806120"/>
    <n v="885060"/>
    <n v="686890"/>
  </r>
  <r>
    <n v="622"/>
    <x v="302"/>
    <x v="1"/>
    <n v="2100"/>
    <n v="898020"/>
    <n v="806120"/>
    <n v="887160"/>
    <n v="686890"/>
  </r>
  <r>
    <n v="623"/>
    <x v="303"/>
    <x v="0"/>
    <n v="4290"/>
    <n v="902310"/>
    <n v="806120"/>
    <n v="887160"/>
    <n v="686890"/>
  </r>
  <r>
    <n v="624"/>
    <x v="303"/>
    <x v="2"/>
    <n v="2870"/>
    <n v="902310"/>
    <n v="806120"/>
    <n v="887160"/>
    <n v="689760"/>
  </r>
  <r>
    <n v="625"/>
    <x v="303"/>
    <x v="1"/>
    <n v="3550"/>
    <n v="902310"/>
    <n v="806120"/>
    <n v="890710"/>
    <n v="689760"/>
  </r>
  <r>
    <n v="626"/>
    <x v="304"/>
    <x v="0"/>
    <n v="8480"/>
    <n v="910790"/>
    <n v="806120"/>
    <n v="890710"/>
    <n v="689760"/>
  </r>
  <r>
    <n v="627"/>
    <x v="305"/>
    <x v="0"/>
    <n v="4860"/>
    <n v="915650"/>
    <n v="806120"/>
    <n v="890710"/>
    <n v="689760"/>
  </r>
  <r>
    <n v="628"/>
    <x v="305"/>
    <x v="1"/>
    <n v="8270"/>
    <n v="915650"/>
    <n v="806120"/>
    <n v="898980"/>
    <n v="689760"/>
  </r>
  <r>
    <n v="629"/>
    <x v="306"/>
    <x v="3"/>
    <n v="8790"/>
    <n v="915650"/>
    <n v="814910"/>
    <n v="898980"/>
    <n v="689760"/>
  </r>
  <r>
    <n v="630"/>
    <x v="306"/>
    <x v="2"/>
    <n v="3110"/>
    <n v="915650"/>
    <n v="814910"/>
    <n v="898980"/>
    <n v="692870"/>
  </r>
  <r>
    <n v="631"/>
    <x v="306"/>
    <x v="1"/>
    <n v="1440"/>
    <n v="915650"/>
    <n v="814910"/>
    <n v="900420"/>
    <n v="692870"/>
  </r>
  <r>
    <n v="632"/>
    <x v="307"/>
    <x v="3"/>
    <n v="4550"/>
    <n v="915650"/>
    <n v="819460"/>
    <n v="900420"/>
    <n v="692870"/>
  </r>
  <r>
    <n v="633"/>
    <x v="307"/>
    <x v="0"/>
    <n v="6980"/>
    <n v="922630"/>
    <n v="819460"/>
    <n v="900420"/>
    <n v="692870"/>
  </r>
  <r>
    <n v="634"/>
    <x v="308"/>
    <x v="1"/>
    <n v="3920"/>
    <n v="922630"/>
    <n v="819460"/>
    <n v="904340"/>
    <n v="692870"/>
  </r>
  <r>
    <n v="635"/>
    <x v="309"/>
    <x v="1"/>
    <n v="7040"/>
    <n v="922630"/>
    <n v="819460"/>
    <n v="911380"/>
    <n v="692870"/>
  </r>
  <r>
    <n v="636"/>
    <x v="309"/>
    <x v="0"/>
    <n v="7000"/>
    <n v="929630"/>
    <n v="819460"/>
    <n v="911380"/>
    <n v="692870"/>
  </r>
  <r>
    <n v="637"/>
    <x v="310"/>
    <x v="1"/>
    <n v="1980"/>
    <n v="929630"/>
    <n v="819460"/>
    <n v="913360"/>
    <n v="692870"/>
  </r>
  <r>
    <n v="638"/>
    <x v="310"/>
    <x v="0"/>
    <n v="7550"/>
    <n v="937180"/>
    <n v="819460"/>
    <n v="913360"/>
    <n v="692870"/>
  </r>
  <r>
    <n v="639"/>
    <x v="311"/>
    <x v="2"/>
    <n v="2300"/>
    <n v="937180"/>
    <n v="819460"/>
    <n v="913360"/>
    <n v="695170"/>
  </r>
  <r>
    <n v="640"/>
    <x v="311"/>
    <x v="1"/>
    <n v="5950"/>
    <n v="937180"/>
    <n v="819460"/>
    <n v="919310"/>
    <n v="695170"/>
  </r>
  <r>
    <n v="641"/>
    <x v="311"/>
    <x v="3"/>
    <n v="4860"/>
    <n v="937180"/>
    <n v="824320"/>
    <n v="919310"/>
    <n v="695170"/>
  </r>
  <r>
    <n v="642"/>
    <x v="312"/>
    <x v="1"/>
    <n v="7210"/>
    <n v="937180"/>
    <n v="824320"/>
    <n v="926520"/>
    <n v="695170"/>
  </r>
  <r>
    <n v="643"/>
    <x v="312"/>
    <x v="2"/>
    <n v="6320"/>
    <n v="937180"/>
    <n v="824320"/>
    <n v="926520"/>
    <n v="701490"/>
  </r>
  <r>
    <n v="644"/>
    <x v="312"/>
    <x v="0"/>
    <n v="6800"/>
    <n v="943980"/>
    <n v="824320"/>
    <n v="926520"/>
    <n v="701490"/>
  </r>
  <r>
    <n v="645"/>
    <x v="313"/>
    <x v="0"/>
    <n v="8040"/>
    <n v="952020"/>
    <n v="824320"/>
    <n v="926520"/>
    <n v="701490"/>
  </r>
  <r>
    <n v="646"/>
    <x v="313"/>
    <x v="2"/>
    <n v="2960"/>
    <n v="952020"/>
    <n v="824320"/>
    <n v="926520"/>
    <n v="704450"/>
  </r>
  <r>
    <n v="647"/>
    <x v="314"/>
    <x v="1"/>
    <n v="1960"/>
    <n v="952020"/>
    <n v="824320"/>
    <n v="928480"/>
    <n v="704450"/>
  </r>
  <r>
    <n v="648"/>
    <x v="315"/>
    <x v="0"/>
    <n v="5740"/>
    <n v="957760"/>
    <n v="824320"/>
    <n v="928480"/>
    <n v="704450"/>
  </r>
  <r>
    <n v="649"/>
    <x v="316"/>
    <x v="1"/>
    <n v="2610"/>
    <n v="957760"/>
    <n v="824320"/>
    <n v="931090"/>
    <n v="704450"/>
  </r>
  <r>
    <n v="650"/>
    <x v="316"/>
    <x v="0"/>
    <n v="5910"/>
    <n v="963670"/>
    <n v="824320"/>
    <n v="931090"/>
    <n v="704450"/>
  </r>
  <r>
    <n v="651"/>
    <x v="317"/>
    <x v="1"/>
    <n v="4410"/>
    <n v="963670"/>
    <n v="824320"/>
    <n v="935500"/>
    <n v="704450"/>
  </r>
  <r>
    <n v="652"/>
    <x v="317"/>
    <x v="0"/>
    <n v="2820"/>
    <n v="966490"/>
    <n v="824320"/>
    <n v="935500"/>
    <n v="704450"/>
  </r>
  <r>
    <n v="653"/>
    <x v="317"/>
    <x v="2"/>
    <n v="8320"/>
    <n v="966490"/>
    <n v="824320"/>
    <n v="935500"/>
    <n v="712770"/>
  </r>
  <r>
    <n v="654"/>
    <x v="317"/>
    <x v="3"/>
    <n v="1580"/>
    <n v="966490"/>
    <n v="825900"/>
    <n v="935500"/>
    <n v="712770"/>
  </r>
  <r>
    <n v="655"/>
    <x v="318"/>
    <x v="3"/>
    <n v="3470"/>
    <n v="966490"/>
    <n v="829370"/>
    <n v="935500"/>
    <n v="712770"/>
  </r>
  <r>
    <n v="656"/>
    <x v="318"/>
    <x v="2"/>
    <n v="4420"/>
    <n v="966490"/>
    <n v="829370"/>
    <n v="935500"/>
    <n v="717190"/>
  </r>
  <r>
    <n v="657"/>
    <x v="319"/>
    <x v="2"/>
    <n v="3130"/>
    <n v="966490"/>
    <n v="829370"/>
    <n v="935500"/>
    <n v="720320"/>
  </r>
  <r>
    <n v="658"/>
    <x v="319"/>
    <x v="3"/>
    <n v="1320"/>
    <n v="966490"/>
    <n v="830690"/>
    <n v="935500"/>
    <n v="720320"/>
  </r>
  <r>
    <n v="659"/>
    <x v="319"/>
    <x v="0"/>
    <n v="8470"/>
    <n v="974960"/>
    <n v="830690"/>
    <n v="935500"/>
    <n v="720320"/>
  </r>
  <r>
    <n v="660"/>
    <x v="320"/>
    <x v="2"/>
    <n v="1030"/>
    <n v="974960"/>
    <n v="830690"/>
    <n v="935500"/>
    <n v="721350"/>
  </r>
  <r>
    <n v="661"/>
    <x v="321"/>
    <x v="0"/>
    <n v="6050"/>
    <n v="981010"/>
    <n v="830690"/>
    <n v="935500"/>
    <n v="721350"/>
  </r>
  <r>
    <n v="662"/>
    <x v="321"/>
    <x v="1"/>
    <n v="4740"/>
    <n v="981010"/>
    <n v="830690"/>
    <n v="940240"/>
    <n v="721350"/>
  </r>
  <r>
    <n v="663"/>
    <x v="322"/>
    <x v="0"/>
    <n v="5270"/>
    <n v="986280"/>
    <n v="830690"/>
    <n v="940240"/>
    <n v="721350"/>
  </r>
  <r>
    <n v="664"/>
    <x v="322"/>
    <x v="1"/>
    <n v="9150"/>
    <n v="986280"/>
    <n v="830690"/>
    <n v="949390"/>
    <n v="721350"/>
  </r>
  <r>
    <n v="665"/>
    <x v="322"/>
    <x v="2"/>
    <n v="8790"/>
    <n v="986280"/>
    <n v="830690"/>
    <n v="949390"/>
    <n v="730140"/>
  </r>
  <r>
    <n v="666"/>
    <x v="322"/>
    <x v="3"/>
    <n v="2830"/>
    <n v="986280"/>
    <n v="833520"/>
    <n v="949390"/>
    <n v="730140"/>
  </r>
  <r>
    <n v="667"/>
    <x v="323"/>
    <x v="0"/>
    <n v="1380"/>
    <n v="987660"/>
    <n v="833520"/>
    <n v="949390"/>
    <n v="730140"/>
  </r>
  <r>
    <n v="668"/>
    <x v="324"/>
    <x v="1"/>
    <n v="9060"/>
    <n v="987660"/>
    <n v="833520"/>
    <n v="958450"/>
    <n v="730140"/>
  </r>
  <r>
    <n v="669"/>
    <x v="324"/>
    <x v="3"/>
    <n v="3190"/>
    <n v="987660"/>
    <n v="836710"/>
    <n v="958450"/>
    <n v="730140"/>
  </r>
  <r>
    <n v="670"/>
    <x v="324"/>
    <x v="2"/>
    <n v="4380"/>
    <n v="987660"/>
    <n v="836710"/>
    <n v="958450"/>
    <n v="734520"/>
  </r>
  <r>
    <n v="671"/>
    <x v="324"/>
    <x v="0"/>
    <n v="5930"/>
    <n v="993590"/>
    <n v="836710"/>
    <n v="958450"/>
    <n v="734520"/>
  </r>
  <r>
    <n v="672"/>
    <x v="325"/>
    <x v="1"/>
    <n v="3980"/>
    <n v="993590"/>
    <n v="836710"/>
    <n v="962430"/>
    <n v="734520"/>
  </r>
  <r>
    <n v="673"/>
    <x v="325"/>
    <x v="0"/>
    <n v="9750"/>
    <n v="1003340"/>
    <n v="836710"/>
    <n v="962430"/>
    <n v="734520"/>
  </r>
  <r>
    <n v="674"/>
    <x v="325"/>
    <x v="3"/>
    <n v="7340"/>
    <n v="1003340"/>
    <n v="844050"/>
    <n v="962430"/>
    <n v="734520"/>
  </r>
  <r>
    <n v="675"/>
    <x v="325"/>
    <x v="2"/>
    <n v="5350"/>
    <n v="1003340"/>
    <n v="844050"/>
    <n v="962430"/>
    <n v="739870"/>
  </r>
  <r>
    <n v="676"/>
    <x v="326"/>
    <x v="0"/>
    <n v="5490"/>
    <n v="1008830"/>
    <n v="844050"/>
    <n v="962430"/>
    <n v="739870"/>
  </r>
  <r>
    <n v="677"/>
    <x v="326"/>
    <x v="3"/>
    <n v="1180"/>
    <n v="1008830"/>
    <n v="845230"/>
    <n v="962430"/>
    <n v="739870"/>
  </r>
  <r>
    <n v="678"/>
    <x v="327"/>
    <x v="3"/>
    <n v="7560"/>
    <n v="1008830"/>
    <n v="852790"/>
    <n v="962430"/>
    <n v="739870"/>
  </r>
  <r>
    <n v="679"/>
    <x v="328"/>
    <x v="1"/>
    <n v="7970"/>
    <n v="1008830"/>
    <n v="852790"/>
    <n v="970400"/>
    <n v="739870"/>
  </r>
  <r>
    <n v="680"/>
    <x v="328"/>
    <x v="3"/>
    <n v="2400"/>
    <n v="1008830"/>
    <n v="855190"/>
    <n v="970400"/>
    <n v="739870"/>
  </r>
  <r>
    <n v="681"/>
    <x v="328"/>
    <x v="0"/>
    <n v="7120"/>
    <n v="1015950"/>
    <n v="855190"/>
    <n v="970400"/>
    <n v="739870"/>
  </r>
  <r>
    <n v="682"/>
    <x v="329"/>
    <x v="3"/>
    <n v="3500"/>
    <n v="1015950"/>
    <n v="858690"/>
    <n v="970400"/>
    <n v="739870"/>
  </r>
  <r>
    <n v="683"/>
    <x v="329"/>
    <x v="0"/>
    <n v="8590"/>
    <n v="1024540"/>
    <n v="858690"/>
    <n v="970400"/>
    <n v="739870"/>
  </r>
  <r>
    <n v="684"/>
    <x v="330"/>
    <x v="0"/>
    <n v="2510"/>
    <n v="1027050"/>
    <n v="858690"/>
    <n v="970400"/>
    <n v="739870"/>
  </r>
  <r>
    <n v="685"/>
    <x v="330"/>
    <x v="1"/>
    <n v="2180"/>
    <n v="1027050"/>
    <n v="858690"/>
    <n v="972580"/>
    <n v="739870"/>
  </r>
  <r>
    <n v="686"/>
    <x v="330"/>
    <x v="2"/>
    <n v="4710"/>
    <n v="1027050"/>
    <n v="858690"/>
    <n v="972580"/>
    <n v="744580"/>
  </r>
  <r>
    <n v="687"/>
    <x v="331"/>
    <x v="1"/>
    <n v="3830"/>
    <n v="1027050"/>
    <n v="858690"/>
    <n v="976410"/>
    <n v="744580"/>
  </r>
  <r>
    <n v="688"/>
    <x v="331"/>
    <x v="0"/>
    <n v="3110"/>
    <n v="1030160"/>
    <n v="858690"/>
    <n v="976410"/>
    <n v="744580"/>
  </r>
  <r>
    <n v="689"/>
    <x v="331"/>
    <x v="3"/>
    <n v="9840"/>
    <n v="1030160"/>
    <n v="868530"/>
    <n v="976410"/>
    <n v="744580"/>
  </r>
  <r>
    <n v="690"/>
    <x v="332"/>
    <x v="0"/>
    <n v="3880"/>
    <n v="1034040"/>
    <n v="868530"/>
    <n v="976410"/>
    <n v="744580"/>
  </r>
  <r>
    <n v="691"/>
    <x v="332"/>
    <x v="3"/>
    <n v="9670"/>
    <n v="1034040"/>
    <n v="878200"/>
    <n v="976410"/>
    <n v="744580"/>
  </r>
  <r>
    <n v="692"/>
    <x v="333"/>
    <x v="3"/>
    <n v="3510"/>
    <n v="1034040"/>
    <n v="881710"/>
    <n v="976410"/>
    <n v="744580"/>
  </r>
  <r>
    <n v="693"/>
    <x v="334"/>
    <x v="3"/>
    <n v="5820"/>
    <n v="1034040"/>
    <n v="887530"/>
    <n v="976410"/>
    <n v="744580"/>
  </r>
  <r>
    <n v="694"/>
    <x v="334"/>
    <x v="0"/>
    <n v="1950"/>
    <n v="1035990"/>
    <n v="887530"/>
    <n v="976410"/>
    <n v="744580"/>
  </r>
  <r>
    <n v="695"/>
    <x v="335"/>
    <x v="3"/>
    <n v="1310"/>
    <n v="1035990"/>
    <n v="888840"/>
    <n v="976410"/>
    <n v="744580"/>
  </r>
  <r>
    <n v="696"/>
    <x v="335"/>
    <x v="1"/>
    <n v="3850"/>
    <n v="1035990"/>
    <n v="888840"/>
    <n v="980260"/>
    <n v="744580"/>
  </r>
  <r>
    <n v="697"/>
    <x v="335"/>
    <x v="2"/>
    <n v="4160"/>
    <n v="1035990"/>
    <n v="888840"/>
    <n v="980260"/>
    <n v="748740"/>
  </r>
  <r>
    <n v="698"/>
    <x v="336"/>
    <x v="3"/>
    <n v="3550"/>
    <n v="1035990"/>
    <n v="892390"/>
    <n v="980260"/>
    <n v="748740"/>
  </r>
  <r>
    <n v="699"/>
    <x v="336"/>
    <x v="1"/>
    <n v="2700"/>
    <n v="1035990"/>
    <n v="892390"/>
    <n v="982960"/>
    <n v="748740"/>
  </r>
  <r>
    <n v="700"/>
    <x v="337"/>
    <x v="0"/>
    <n v="4620"/>
    <n v="1040610"/>
    <n v="892390"/>
    <n v="982960"/>
    <n v="748740"/>
  </r>
  <r>
    <n v="701"/>
    <x v="337"/>
    <x v="1"/>
    <n v="5060"/>
    <n v="1040610"/>
    <n v="892390"/>
    <n v="988020"/>
    <n v="748740"/>
  </r>
  <r>
    <n v="702"/>
    <x v="338"/>
    <x v="0"/>
    <n v="2550"/>
    <n v="1043160"/>
    <n v="892390"/>
    <n v="988020"/>
    <n v="748740"/>
  </r>
  <r>
    <n v="703"/>
    <x v="338"/>
    <x v="1"/>
    <n v="4310"/>
    <n v="1043160"/>
    <n v="892390"/>
    <n v="992330"/>
    <n v="748740"/>
  </r>
  <r>
    <n v="704"/>
    <x v="338"/>
    <x v="2"/>
    <n v="7210"/>
    <n v="1043160"/>
    <n v="892390"/>
    <n v="992330"/>
    <n v="755950"/>
  </r>
  <r>
    <n v="705"/>
    <x v="339"/>
    <x v="2"/>
    <n v="3560"/>
    <n v="1043160"/>
    <n v="892390"/>
    <n v="992330"/>
    <n v="759510"/>
  </r>
  <r>
    <n v="706"/>
    <x v="340"/>
    <x v="1"/>
    <n v="520"/>
    <n v="1043160"/>
    <n v="892390"/>
    <n v="992850"/>
    <n v="759510"/>
  </r>
  <r>
    <n v="707"/>
    <x v="341"/>
    <x v="3"/>
    <n v="6090"/>
    <n v="1043160"/>
    <n v="898480"/>
    <n v="992850"/>
    <n v="759510"/>
  </r>
  <r>
    <n v="708"/>
    <x v="342"/>
    <x v="0"/>
    <n v="570"/>
    <n v="1043730"/>
    <n v="898480"/>
    <n v="992850"/>
    <n v="759510"/>
  </r>
  <r>
    <n v="709"/>
    <x v="343"/>
    <x v="0"/>
    <n v="9510"/>
    <n v="1053240"/>
    <n v="898480"/>
    <n v="992850"/>
    <n v="759510"/>
  </r>
  <r>
    <n v="710"/>
    <x v="343"/>
    <x v="3"/>
    <n v="2480"/>
    <n v="1053240"/>
    <n v="900960"/>
    <n v="992850"/>
    <n v="759510"/>
  </r>
  <r>
    <n v="711"/>
    <x v="343"/>
    <x v="2"/>
    <n v="8000"/>
    <n v="1053240"/>
    <n v="900960"/>
    <n v="992850"/>
    <n v="767510"/>
  </r>
  <r>
    <n v="712"/>
    <x v="344"/>
    <x v="1"/>
    <n v="9990"/>
    <n v="1053240"/>
    <n v="900960"/>
    <n v="1002840"/>
    <n v="767510"/>
  </r>
  <r>
    <n v="713"/>
    <x v="344"/>
    <x v="0"/>
    <n v="2750"/>
    <n v="1055990"/>
    <n v="900960"/>
    <n v="1002840"/>
    <n v="767510"/>
  </r>
  <r>
    <n v="714"/>
    <x v="344"/>
    <x v="3"/>
    <n v="4260"/>
    <n v="1055990"/>
    <n v="905220"/>
    <n v="1002840"/>
    <n v="767510"/>
  </r>
  <r>
    <n v="715"/>
    <x v="345"/>
    <x v="1"/>
    <n v="2700"/>
    <n v="1055990"/>
    <n v="905220"/>
    <n v="1005540"/>
    <n v="767510"/>
  </r>
  <r>
    <n v="716"/>
    <x v="345"/>
    <x v="3"/>
    <n v="2180"/>
    <n v="1055990"/>
    <n v="907400"/>
    <n v="1005540"/>
    <n v="767510"/>
  </r>
  <r>
    <n v="717"/>
    <x v="346"/>
    <x v="1"/>
    <n v="8200"/>
    <n v="1055990"/>
    <n v="907400"/>
    <n v="1013740"/>
    <n v="767510"/>
  </r>
  <r>
    <n v="718"/>
    <x v="346"/>
    <x v="2"/>
    <n v="5080"/>
    <n v="1055990"/>
    <n v="907400"/>
    <n v="1013740"/>
    <n v="772590"/>
  </r>
  <r>
    <n v="719"/>
    <x v="346"/>
    <x v="0"/>
    <n v="7660"/>
    <n v="1063650"/>
    <n v="907400"/>
    <n v="1013740"/>
    <n v="772590"/>
  </r>
  <r>
    <n v="720"/>
    <x v="346"/>
    <x v="3"/>
    <n v="8700"/>
    <n v="1063650"/>
    <n v="916100"/>
    <n v="1013740"/>
    <n v="772590"/>
  </r>
  <r>
    <n v="721"/>
    <x v="347"/>
    <x v="2"/>
    <n v="7940"/>
    <n v="1063650"/>
    <n v="916100"/>
    <n v="1013740"/>
    <n v="780530"/>
  </r>
  <r>
    <n v="722"/>
    <x v="347"/>
    <x v="0"/>
    <n v="5370"/>
    <n v="1069020"/>
    <n v="916100"/>
    <n v="1013740"/>
    <n v="780530"/>
  </r>
  <r>
    <n v="723"/>
    <x v="348"/>
    <x v="1"/>
    <n v="3940"/>
    <n v="1069020"/>
    <n v="916100"/>
    <n v="1017680"/>
    <n v="780530"/>
  </r>
  <r>
    <n v="724"/>
    <x v="349"/>
    <x v="1"/>
    <n v="4400"/>
    <n v="1069020"/>
    <n v="916100"/>
    <n v="1022080"/>
    <n v="780530"/>
  </r>
  <r>
    <n v="725"/>
    <x v="350"/>
    <x v="2"/>
    <n v="6800"/>
    <n v="1069020"/>
    <n v="916100"/>
    <n v="1022080"/>
    <n v="787330"/>
  </r>
  <r>
    <n v="726"/>
    <x v="350"/>
    <x v="0"/>
    <n v="4640"/>
    <n v="1073660"/>
    <n v="916100"/>
    <n v="1022080"/>
    <n v="787330"/>
  </r>
  <r>
    <n v="727"/>
    <x v="350"/>
    <x v="3"/>
    <n v="7530"/>
    <n v="1073660"/>
    <n v="923630"/>
    <n v="1022080"/>
    <n v="787330"/>
  </r>
  <r>
    <n v="728"/>
    <x v="351"/>
    <x v="3"/>
    <n v="6950"/>
    <n v="1073660"/>
    <n v="930580"/>
    <n v="1022080"/>
    <n v="787330"/>
  </r>
  <r>
    <n v="729"/>
    <x v="351"/>
    <x v="0"/>
    <n v="2520"/>
    <n v="1076180"/>
    <n v="930580"/>
    <n v="1022080"/>
    <n v="787330"/>
  </r>
  <r>
    <n v="730"/>
    <x v="351"/>
    <x v="1"/>
    <n v="4570"/>
    <n v="1076180"/>
    <n v="930580"/>
    <n v="1026650"/>
    <n v="787330"/>
  </r>
  <r>
    <n v="731"/>
    <x v="352"/>
    <x v="2"/>
    <n v="7250"/>
    <n v="1076180"/>
    <n v="930580"/>
    <n v="1026650"/>
    <n v="794580"/>
  </r>
  <r>
    <n v="732"/>
    <x v="352"/>
    <x v="0"/>
    <n v="1340"/>
    <n v="1077520"/>
    <n v="930580"/>
    <n v="1026650"/>
    <n v="794580"/>
  </r>
  <r>
    <n v="733"/>
    <x v="353"/>
    <x v="2"/>
    <n v="1880"/>
    <n v="1077520"/>
    <n v="930580"/>
    <n v="1026650"/>
    <n v="796460"/>
  </r>
  <r>
    <n v="734"/>
    <x v="354"/>
    <x v="0"/>
    <n v="5730"/>
    <n v="1083250"/>
    <n v="930580"/>
    <n v="1026650"/>
    <n v="796460"/>
  </r>
  <r>
    <n v="735"/>
    <x v="354"/>
    <x v="1"/>
    <n v="1260"/>
    <n v="1083250"/>
    <n v="930580"/>
    <n v="1027910"/>
    <n v="796460"/>
  </r>
  <r>
    <n v="736"/>
    <x v="355"/>
    <x v="0"/>
    <n v="9620"/>
    <n v="1092870"/>
    <n v="930580"/>
    <n v="1027910"/>
    <n v="796460"/>
  </r>
  <r>
    <n v="737"/>
    <x v="355"/>
    <x v="2"/>
    <n v="1280"/>
    <n v="1092870"/>
    <n v="930580"/>
    <n v="1027910"/>
    <n v="797740"/>
  </r>
  <r>
    <n v="738"/>
    <x v="355"/>
    <x v="1"/>
    <n v="4040"/>
    <n v="1092870"/>
    <n v="930580"/>
    <n v="1031950"/>
    <n v="797740"/>
  </r>
  <r>
    <n v="739"/>
    <x v="356"/>
    <x v="0"/>
    <n v="4270"/>
    <n v="1097140"/>
    <n v="930580"/>
    <n v="1031950"/>
    <n v="797740"/>
  </r>
  <r>
    <n v="740"/>
    <x v="357"/>
    <x v="0"/>
    <n v="1590"/>
    <n v="1098730"/>
    <n v="930580"/>
    <n v="1031950"/>
    <n v="797740"/>
  </r>
  <r>
    <n v="741"/>
    <x v="358"/>
    <x v="1"/>
    <n v="7700"/>
    <n v="1098730"/>
    <n v="930580"/>
    <n v="1039650"/>
    <n v="797740"/>
  </r>
  <r>
    <n v="742"/>
    <x v="358"/>
    <x v="3"/>
    <n v="7320"/>
    <n v="1098730"/>
    <n v="937900"/>
    <n v="1039650"/>
    <n v="797740"/>
  </r>
  <r>
    <n v="743"/>
    <x v="359"/>
    <x v="3"/>
    <n v="3930"/>
    <n v="1098730"/>
    <n v="941830"/>
    <n v="1039650"/>
    <n v="797740"/>
  </r>
  <r>
    <n v="744"/>
    <x v="359"/>
    <x v="2"/>
    <n v="5870"/>
    <n v="1098730"/>
    <n v="941830"/>
    <n v="1039650"/>
    <n v="803610"/>
  </r>
  <r>
    <n v="745"/>
    <x v="359"/>
    <x v="1"/>
    <n v="8040"/>
    <n v="1098730"/>
    <n v="941830"/>
    <n v="1047690"/>
    <n v="803610"/>
  </r>
  <r>
    <n v="746"/>
    <x v="359"/>
    <x v="0"/>
    <n v="8030"/>
    <n v="1106760"/>
    <n v="941830"/>
    <n v="1047690"/>
    <n v="803610"/>
  </r>
  <r>
    <n v="747"/>
    <x v="360"/>
    <x v="1"/>
    <n v="4140"/>
    <n v="1106760"/>
    <n v="941830"/>
    <n v="1051830"/>
    <n v="803610"/>
  </r>
  <r>
    <n v="748"/>
    <x v="360"/>
    <x v="0"/>
    <n v="1410"/>
    <n v="1108170"/>
    <n v="941830"/>
    <n v="1051830"/>
    <n v="803610"/>
  </r>
  <r>
    <n v="749"/>
    <x v="360"/>
    <x v="2"/>
    <n v="4500"/>
    <n v="1108170"/>
    <n v="941830"/>
    <n v="1051830"/>
    <n v="808110"/>
  </r>
  <r>
    <n v="750"/>
    <x v="361"/>
    <x v="1"/>
    <n v="4050"/>
    <n v="1108170"/>
    <n v="941830"/>
    <n v="1055880"/>
    <n v="808110"/>
  </r>
  <r>
    <n v="751"/>
    <x v="361"/>
    <x v="0"/>
    <n v="7390"/>
    <n v="1115560"/>
    <n v="941830"/>
    <n v="1055880"/>
    <n v="808110"/>
  </r>
  <r>
    <n v="752"/>
    <x v="362"/>
    <x v="2"/>
    <n v="4600"/>
    <n v="1115560"/>
    <n v="941830"/>
    <n v="1055880"/>
    <n v="812710"/>
  </r>
  <r>
    <n v="753"/>
    <x v="362"/>
    <x v="1"/>
    <n v="7040"/>
    <n v="1115560"/>
    <n v="941830"/>
    <n v="1062920"/>
    <n v="812710"/>
  </r>
  <r>
    <n v="754"/>
    <x v="362"/>
    <x v="3"/>
    <n v="2410"/>
    <n v="1115560"/>
    <n v="944240"/>
    <n v="1062920"/>
    <n v="812710"/>
  </r>
  <r>
    <n v="755"/>
    <x v="363"/>
    <x v="2"/>
    <n v="6290"/>
    <n v="1115560"/>
    <n v="944240"/>
    <n v="1062920"/>
    <n v="819000"/>
  </r>
  <r>
    <m/>
    <x v="364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E81A3-7169-429D-B859-8A92E56DDE71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69" firstHeaderRow="1" firstDataRow="1" firstDataCol="1"/>
  <pivotFields count="6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a z czy ogrodzienie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BC09A-92CB-4301-8C58-61C08253FF15}" name="Tabela przestawna3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N9" firstHeaderRow="1" firstDataRow="2" firstDataCol="1"/>
  <pivotFields count="9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z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756" totalsRowShown="0">
  <autoFilter ref="A1:H756" xr:uid="{00000000-0009-0000-0100-000001000000}"/>
  <tableColumns count="8">
    <tableColumn id="1" xr3:uid="{00000000-0010-0000-0000-000001000000}" name="nr_zamowienia"/>
    <tableColumn id="2" xr3:uid="{00000000-0010-0000-0000-000002000000}" name="data" dataDxfId="15"/>
    <tableColumn id="3" xr3:uid="{00000000-0010-0000-0000-000003000000}" name="magazyn"/>
    <tableColumn id="4" xr3:uid="{00000000-0010-0000-0000-000004000000}" name="wielkosc_zamowienia"/>
    <tableColumn id="5" xr3:uid="{0A80225C-0DBF-4383-AED7-83A8D457F0F4}" name="czy ogrodzieniec" dataDxfId="14">
      <calculatedColumnFormula>IF(Tabela1[[#This Row],[magazyn]]="Ogrodzieniec",1,0)</calculatedColumnFormula>
    </tableColumn>
    <tableColumn id="6" xr3:uid="{D4837337-CB9F-4727-BF06-660C78AFF322}" name="malborg" dataDxfId="13">
      <calculatedColumnFormula>IF(Tabela1[[#This Row],[magazyn]]="Malbork",F1+Tabela1[[#This Row],[wielkosc_zamowienia]],F1)</calculatedColumnFormula>
    </tableColumn>
    <tableColumn id="7" xr3:uid="{D9D38144-6DAC-45FD-BC5B-963F8568D09A}" name="przemysl" dataDxfId="12">
      <calculatedColumnFormula>IF(Tabela1[[#This Row],[magazyn]]="Przemysl",G1+Tabela1[[#This Row],[wielkosc_zamowienia]],G1)</calculatedColumnFormula>
    </tableColumn>
    <tableColumn id="8" xr3:uid="{3E8A08E4-9276-4CB7-A109-4DFE13E93FC6}" name="gniezno" dataDxfId="11">
      <calculatedColumnFormula>IF(Tabela1[[#This Row],[magazyn]]="Gniezno",H1+Tabela1[[#This Row],[wielkosc_zamowienia]],H1)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A08DD-0796-4F79-BBE8-7536A5FCD231}" name="Tabela2" displayName="Tabela2" ref="A2:B6" totalsRowShown="0">
  <autoFilter ref="A2:B6" xr:uid="{3F0A08DD-0796-4F79-BBE8-7536A5FCD231}"/>
  <tableColumns count="2">
    <tableColumn id="1" xr3:uid="{08B9E78B-2BDA-4A0B-9E22-67B21B214CA5}" name="miasta"/>
    <tableColumn id="2" xr3:uid="{BC13B4EE-8527-4370-AD60-458D2BCD7095}" name="łączna wielkosc zamow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D8506-4DC0-42A5-8371-ACC81D0F9F25}" name="Tabela3" displayName="Tabela3" ref="A1:E365" totalsRowShown="0" headerRowCellStyle="Normalny">
  <autoFilter ref="A1:E365" xr:uid="{DB1D8506-4DC0-42A5-8371-ACC81D0F9F25}"/>
  <tableColumns count="5">
    <tableColumn id="1" xr3:uid="{694DBC7D-6D63-4024-9430-11BCABD3F7B0}" name="Etykiety wierszy" dataDxfId="8"/>
    <tableColumn id="2" xr3:uid="{A4A46A3A-E314-41DA-9DD7-8E7050AAB407}" name="Suma z wielkosc_zamowienia" dataDxfId="7"/>
    <tableColumn id="3" xr3:uid="{3F9DB9FE-409B-4340-ADF1-0A1CDFDB7392}" name="produkcja" dataDxfId="6">
      <calculatedColumnFormula>IF(OR(WEEKDAY(Tabela3[[#This Row],[Etykiety wierszy]])=1,WEEKDAY(Tabela3[[#This Row],[Etykiety wierszy]])=7),"5000","12000")</calculatedColumnFormula>
    </tableColumn>
    <tableColumn id="4" xr3:uid="{1C61F7C7-0035-4848-BB13-0F2BF9EE0926}" name="status magazynu" dataDxfId="5">
      <calculatedColumnFormula>30000+Tabela3[[#This Row],[produkcja]]-Tabela3[[#This Row],[Suma z wielkosc_zamowienia]]</calculatedColumnFormula>
    </tableColumn>
    <tableColumn id="6" xr3:uid="{32DA4B0C-7557-46F2-ACFD-2C903079A7D9}" name="Kolumna1" dataDxfId="4">
      <calculatedColumnFormula>IF(Tabela3[[#This Row],[status magazynu]]&lt;0,Tabela3[[#This Row],[produkcja]],0)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FC5272-F005-4A1C-B2D1-5E4979470FB5}" name="Tabela4" displayName="Tabela4" ref="A1:I756" totalsRowShown="0">
  <autoFilter ref="A1:I756" xr:uid="{CCFC5272-F005-4A1C-B2D1-5E4979470FB5}"/>
  <tableColumns count="9">
    <tableColumn id="1" xr3:uid="{94DB63B3-677D-463E-B7D1-73C7E98E1F57}" name="nr_zamowienia"/>
    <tableColumn id="2" xr3:uid="{6A90404A-E204-44B4-8344-7CA283FF3979}" name="data" dataDxfId="10"/>
    <tableColumn id="5" xr3:uid="{A30807FB-8842-4D48-A931-4D451A79DCEF}" name="Kolumna1" dataDxfId="9">
      <calculatedColumnFormula>IF(OR(WEEKDAY(Tabela4[[#This Row],[data]])=1,WEEKDAY(Tabela4[[#This Row],[data]])=7),"5000","12000")</calculatedColumnFormula>
    </tableColumn>
    <tableColumn id="3" xr3:uid="{E2856529-E9B2-4F6B-89F0-BC245B72487C}" name="magazyn"/>
    <tableColumn id="4" xr3:uid="{95D915FB-B72D-4B5B-AE13-78E56AB44660}" name="wielkosc_zamowienia"/>
    <tableColumn id="7" xr3:uid="{CF19C106-B311-4CC3-A993-80BBEB3A4C4A}" name="Kolumna2" dataDxfId="3">
      <calculatedColumnFormula>IF(WEEKDAY(Tabela4[[#This Row],[data]])&lt;&gt;WEEKDAY(B1),Tabela4[[#This Row],[Kolumna1]],0)</calculatedColumnFormula>
    </tableColumn>
    <tableColumn id="8" xr3:uid="{4D88FD3E-9F92-4045-B63D-F8B5B492691D}" name="stan magazynu" dataDxfId="2"/>
    <tableColumn id="9" xr3:uid="{0E7D0FDD-42B0-4FAB-A234-524758863C38}" name="Kolumna3" dataDxfId="1"/>
    <tableColumn id="10" xr3:uid="{076592F2-EB67-4D40-AFA2-A48436514908}" name="Kolumna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BC56-B238-48E2-B665-11E0A7A91C04}">
  <dimension ref="A3:K369"/>
  <sheetViews>
    <sheetView workbookViewId="0">
      <selection activeCell="K10" sqref="K10"/>
    </sheetView>
  </sheetViews>
  <sheetFormatPr defaultRowHeight="15" x14ac:dyDescent="0.25"/>
  <cols>
    <col min="1" max="1" width="17.7109375" bestFit="1" customWidth="1"/>
    <col min="2" max="2" width="22.5703125" bestFit="1" customWidth="1"/>
    <col min="4" max="4" width="9.85546875" bestFit="1" customWidth="1"/>
    <col min="11" max="11" width="28.28515625" customWidth="1"/>
  </cols>
  <sheetData>
    <row r="3" spans="1:11" x14ac:dyDescent="0.25">
      <c r="A3" s="2" t="s">
        <v>13</v>
      </c>
      <c r="B3" t="s">
        <v>382</v>
      </c>
    </row>
    <row r="4" spans="1:11" x14ac:dyDescent="0.25">
      <c r="A4" s="3" t="s">
        <v>14</v>
      </c>
    </row>
    <row r="5" spans="1:11" x14ac:dyDescent="0.25">
      <c r="A5" s="3" t="s">
        <v>16</v>
      </c>
      <c r="B5">
        <v>1</v>
      </c>
      <c r="D5">
        <v>0</v>
      </c>
      <c r="K5">
        <f>MAX(D:D)</f>
        <v>8</v>
      </c>
    </row>
    <row r="6" spans="1:11" x14ac:dyDescent="0.25">
      <c r="A6" s="3" t="s">
        <v>17</v>
      </c>
      <c r="B6">
        <v>0</v>
      </c>
      <c r="D6">
        <f>IF(B6=1,D5+1,0)</f>
        <v>0</v>
      </c>
      <c r="K6" t="s">
        <v>383</v>
      </c>
    </row>
    <row r="7" spans="1:11" x14ac:dyDescent="0.25">
      <c r="A7" s="3" t="s">
        <v>18</v>
      </c>
      <c r="B7">
        <v>0</v>
      </c>
      <c r="D7">
        <f>IF(B7=1,D6+1,0)</f>
        <v>0</v>
      </c>
    </row>
    <row r="8" spans="1:11" x14ac:dyDescent="0.25">
      <c r="A8" s="3" t="s">
        <v>19</v>
      </c>
      <c r="B8">
        <v>1</v>
      </c>
      <c r="D8">
        <f t="shared" ref="D7:D70" si="0">IF(B8=1,D7+1,0)</f>
        <v>1</v>
      </c>
    </row>
    <row r="9" spans="1:11" x14ac:dyDescent="0.25">
      <c r="A9" s="3" t="s">
        <v>20</v>
      </c>
      <c r="B9">
        <v>1</v>
      </c>
      <c r="D9">
        <f t="shared" si="0"/>
        <v>2</v>
      </c>
    </row>
    <row r="10" spans="1:11" x14ac:dyDescent="0.25">
      <c r="A10" s="3" t="s">
        <v>21</v>
      </c>
      <c r="B10">
        <v>0</v>
      </c>
      <c r="D10">
        <f>IF(B10=1,D9+1,0)</f>
        <v>0</v>
      </c>
    </row>
    <row r="11" spans="1:11" x14ac:dyDescent="0.25">
      <c r="A11" s="3" t="s">
        <v>22</v>
      </c>
      <c r="B11">
        <v>1</v>
      </c>
      <c r="D11">
        <f t="shared" si="0"/>
        <v>1</v>
      </c>
    </row>
    <row r="12" spans="1:11" x14ac:dyDescent="0.25">
      <c r="A12" s="3" t="s">
        <v>23</v>
      </c>
      <c r="B12">
        <v>1</v>
      </c>
      <c r="D12">
        <f t="shared" si="0"/>
        <v>2</v>
      </c>
    </row>
    <row r="13" spans="1:11" x14ac:dyDescent="0.25">
      <c r="A13" s="3" t="s">
        <v>24</v>
      </c>
      <c r="B13">
        <v>0</v>
      </c>
      <c r="D13">
        <f t="shared" si="0"/>
        <v>0</v>
      </c>
    </row>
    <row r="14" spans="1:11" x14ac:dyDescent="0.25">
      <c r="A14" s="3" t="s">
        <v>25</v>
      </c>
      <c r="B14">
        <v>1</v>
      </c>
      <c r="D14">
        <f t="shared" si="0"/>
        <v>1</v>
      </c>
    </row>
    <row r="15" spans="1:11" x14ac:dyDescent="0.25">
      <c r="A15" s="3" t="s">
        <v>26</v>
      </c>
      <c r="B15">
        <v>0</v>
      </c>
      <c r="D15">
        <f t="shared" si="0"/>
        <v>0</v>
      </c>
    </row>
    <row r="16" spans="1:11" x14ac:dyDescent="0.25">
      <c r="A16" s="3" t="s">
        <v>27</v>
      </c>
      <c r="B16">
        <v>0</v>
      </c>
      <c r="D16">
        <f t="shared" si="0"/>
        <v>0</v>
      </c>
    </row>
    <row r="17" spans="1:4" x14ac:dyDescent="0.25">
      <c r="A17" s="3" t="s">
        <v>28</v>
      </c>
      <c r="B17">
        <v>1</v>
      </c>
      <c r="D17">
        <f t="shared" si="0"/>
        <v>1</v>
      </c>
    </row>
    <row r="18" spans="1:4" x14ac:dyDescent="0.25">
      <c r="A18" s="3" t="s">
        <v>29</v>
      </c>
      <c r="B18">
        <v>1</v>
      </c>
      <c r="D18">
        <f t="shared" si="0"/>
        <v>2</v>
      </c>
    </row>
    <row r="19" spans="1:4" x14ac:dyDescent="0.25">
      <c r="A19" s="3" t="s">
        <v>30</v>
      </c>
      <c r="B19">
        <v>0</v>
      </c>
      <c r="D19">
        <f t="shared" si="0"/>
        <v>0</v>
      </c>
    </row>
    <row r="20" spans="1:4" x14ac:dyDescent="0.25">
      <c r="A20" s="3" t="s">
        <v>31</v>
      </c>
      <c r="B20">
        <v>1</v>
      </c>
      <c r="D20">
        <f t="shared" si="0"/>
        <v>1</v>
      </c>
    </row>
    <row r="21" spans="1:4" x14ac:dyDescent="0.25">
      <c r="A21" s="3" t="s">
        <v>32</v>
      </c>
      <c r="B21">
        <v>0</v>
      </c>
      <c r="D21">
        <f t="shared" si="0"/>
        <v>0</v>
      </c>
    </row>
    <row r="22" spans="1:4" x14ac:dyDescent="0.25">
      <c r="A22" s="3" t="s">
        <v>33</v>
      </c>
      <c r="B22">
        <v>1</v>
      </c>
      <c r="D22">
        <f t="shared" si="0"/>
        <v>1</v>
      </c>
    </row>
    <row r="23" spans="1:4" x14ac:dyDescent="0.25">
      <c r="A23" s="3" t="s">
        <v>34</v>
      </c>
      <c r="B23">
        <v>1</v>
      </c>
      <c r="D23">
        <f t="shared" si="0"/>
        <v>2</v>
      </c>
    </row>
    <row r="24" spans="1:4" x14ac:dyDescent="0.25">
      <c r="A24" s="3" t="s">
        <v>35</v>
      </c>
      <c r="B24">
        <v>0</v>
      </c>
      <c r="D24">
        <f t="shared" si="0"/>
        <v>0</v>
      </c>
    </row>
    <row r="25" spans="1:4" x14ac:dyDescent="0.25">
      <c r="A25" s="3" t="s">
        <v>36</v>
      </c>
      <c r="B25">
        <v>0</v>
      </c>
      <c r="D25">
        <f t="shared" si="0"/>
        <v>0</v>
      </c>
    </row>
    <row r="26" spans="1:4" x14ac:dyDescent="0.25">
      <c r="A26" s="3" t="s">
        <v>37</v>
      </c>
      <c r="B26">
        <v>1</v>
      </c>
      <c r="D26">
        <f t="shared" si="0"/>
        <v>1</v>
      </c>
    </row>
    <row r="27" spans="1:4" x14ac:dyDescent="0.25">
      <c r="A27" s="3" t="s">
        <v>38</v>
      </c>
      <c r="B27">
        <v>1</v>
      </c>
      <c r="D27">
        <f t="shared" si="0"/>
        <v>2</v>
      </c>
    </row>
    <row r="28" spans="1:4" x14ac:dyDescent="0.25">
      <c r="A28" s="3" t="s">
        <v>39</v>
      </c>
      <c r="B28">
        <v>0</v>
      </c>
      <c r="D28">
        <f t="shared" si="0"/>
        <v>0</v>
      </c>
    </row>
    <row r="29" spans="1:4" x14ac:dyDescent="0.25">
      <c r="A29" s="3" t="s">
        <v>40</v>
      </c>
      <c r="B29">
        <v>0</v>
      </c>
      <c r="D29">
        <f t="shared" si="0"/>
        <v>0</v>
      </c>
    </row>
    <row r="30" spans="1:4" x14ac:dyDescent="0.25">
      <c r="A30" s="3" t="s">
        <v>41</v>
      </c>
      <c r="B30">
        <v>1</v>
      </c>
      <c r="D30">
        <f t="shared" si="0"/>
        <v>1</v>
      </c>
    </row>
    <row r="31" spans="1:4" x14ac:dyDescent="0.25">
      <c r="A31" s="3" t="s">
        <v>42</v>
      </c>
      <c r="B31">
        <v>1</v>
      </c>
      <c r="D31">
        <f t="shared" si="0"/>
        <v>2</v>
      </c>
    </row>
    <row r="32" spans="1:4" x14ac:dyDescent="0.25">
      <c r="A32" s="3" t="s">
        <v>43</v>
      </c>
      <c r="B32">
        <v>0</v>
      </c>
      <c r="D32">
        <f t="shared" si="0"/>
        <v>0</v>
      </c>
    </row>
    <row r="33" spans="1:4" x14ac:dyDescent="0.25">
      <c r="A33" s="3" t="s">
        <v>44</v>
      </c>
      <c r="B33">
        <v>0</v>
      </c>
      <c r="D33">
        <f t="shared" si="0"/>
        <v>0</v>
      </c>
    </row>
    <row r="34" spans="1:4" x14ac:dyDescent="0.25">
      <c r="A34" s="3" t="s">
        <v>45</v>
      </c>
      <c r="B34">
        <v>1</v>
      </c>
      <c r="D34">
        <f t="shared" si="0"/>
        <v>1</v>
      </c>
    </row>
    <row r="35" spans="1:4" x14ac:dyDescent="0.25">
      <c r="A35" s="3" t="s">
        <v>46</v>
      </c>
      <c r="B35">
        <v>1</v>
      </c>
      <c r="D35">
        <f t="shared" si="0"/>
        <v>2</v>
      </c>
    </row>
    <row r="36" spans="1:4" x14ac:dyDescent="0.25">
      <c r="A36" s="3" t="s">
        <v>47</v>
      </c>
      <c r="B36">
        <v>0</v>
      </c>
      <c r="D36">
        <f t="shared" si="0"/>
        <v>0</v>
      </c>
    </row>
    <row r="37" spans="1:4" x14ac:dyDescent="0.25">
      <c r="A37" s="3" t="s">
        <v>48</v>
      </c>
      <c r="B37">
        <v>0</v>
      </c>
      <c r="D37">
        <f t="shared" si="0"/>
        <v>0</v>
      </c>
    </row>
    <row r="38" spans="1:4" x14ac:dyDescent="0.25">
      <c r="A38" s="3" t="s">
        <v>49</v>
      </c>
      <c r="B38">
        <v>1</v>
      </c>
      <c r="D38">
        <f t="shared" si="0"/>
        <v>1</v>
      </c>
    </row>
    <row r="39" spans="1:4" x14ac:dyDescent="0.25">
      <c r="A39" s="3" t="s">
        <v>50</v>
      </c>
      <c r="B39">
        <v>0</v>
      </c>
      <c r="D39">
        <f t="shared" si="0"/>
        <v>0</v>
      </c>
    </row>
    <row r="40" spans="1:4" x14ac:dyDescent="0.25">
      <c r="A40" s="3" t="s">
        <v>51</v>
      </c>
      <c r="B40">
        <v>1</v>
      </c>
      <c r="D40">
        <f t="shared" si="0"/>
        <v>1</v>
      </c>
    </row>
    <row r="41" spans="1:4" x14ac:dyDescent="0.25">
      <c r="A41" s="3" t="s">
        <v>52</v>
      </c>
      <c r="B41">
        <v>1</v>
      </c>
      <c r="D41">
        <f t="shared" si="0"/>
        <v>2</v>
      </c>
    </row>
    <row r="42" spans="1:4" x14ac:dyDescent="0.25">
      <c r="A42" s="3" t="s">
        <v>53</v>
      </c>
      <c r="B42">
        <v>1</v>
      </c>
      <c r="D42">
        <f t="shared" si="0"/>
        <v>3</v>
      </c>
    </row>
    <row r="43" spans="1:4" x14ac:dyDescent="0.25">
      <c r="A43" s="3" t="s">
        <v>54</v>
      </c>
      <c r="B43">
        <v>0</v>
      </c>
      <c r="D43">
        <f t="shared" si="0"/>
        <v>0</v>
      </c>
    </row>
    <row r="44" spans="1:4" x14ac:dyDescent="0.25">
      <c r="A44" s="3" t="s">
        <v>55</v>
      </c>
      <c r="B44">
        <v>1</v>
      </c>
      <c r="D44">
        <f t="shared" si="0"/>
        <v>1</v>
      </c>
    </row>
    <row r="45" spans="1:4" x14ac:dyDescent="0.25">
      <c r="A45" s="3" t="s">
        <v>56</v>
      </c>
      <c r="B45">
        <v>0</v>
      </c>
      <c r="D45">
        <f t="shared" si="0"/>
        <v>0</v>
      </c>
    </row>
    <row r="46" spans="1:4" x14ac:dyDescent="0.25">
      <c r="A46" s="3" t="s">
        <v>57</v>
      </c>
      <c r="B46">
        <v>0</v>
      </c>
      <c r="D46">
        <f t="shared" si="0"/>
        <v>0</v>
      </c>
    </row>
    <row r="47" spans="1:4" x14ac:dyDescent="0.25">
      <c r="A47" s="3" t="s">
        <v>58</v>
      </c>
      <c r="B47">
        <v>1</v>
      </c>
      <c r="D47">
        <f t="shared" si="0"/>
        <v>1</v>
      </c>
    </row>
    <row r="48" spans="1:4" x14ac:dyDescent="0.25">
      <c r="A48" s="3" t="s">
        <v>59</v>
      </c>
      <c r="B48">
        <v>0</v>
      </c>
      <c r="D48">
        <f t="shared" si="0"/>
        <v>0</v>
      </c>
    </row>
    <row r="49" spans="1:4" x14ac:dyDescent="0.25">
      <c r="A49" s="3" t="s">
        <v>60</v>
      </c>
      <c r="B49">
        <v>1</v>
      </c>
      <c r="D49">
        <f t="shared" si="0"/>
        <v>1</v>
      </c>
    </row>
    <row r="50" spans="1:4" x14ac:dyDescent="0.25">
      <c r="A50" s="3" t="s">
        <v>61</v>
      </c>
      <c r="B50">
        <v>1</v>
      </c>
      <c r="D50">
        <f t="shared" si="0"/>
        <v>2</v>
      </c>
    </row>
    <row r="51" spans="1:4" x14ac:dyDescent="0.25">
      <c r="A51" s="3" t="s">
        <v>62</v>
      </c>
      <c r="B51">
        <v>1</v>
      </c>
      <c r="D51">
        <f t="shared" si="0"/>
        <v>3</v>
      </c>
    </row>
    <row r="52" spans="1:4" x14ac:dyDescent="0.25">
      <c r="A52" s="3" t="s">
        <v>63</v>
      </c>
      <c r="B52">
        <v>0</v>
      </c>
      <c r="D52">
        <f t="shared" si="0"/>
        <v>0</v>
      </c>
    </row>
    <row r="53" spans="1:4" x14ac:dyDescent="0.25">
      <c r="A53" s="3" t="s">
        <v>64</v>
      </c>
      <c r="B53">
        <v>0</v>
      </c>
      <c r="D53">
        <f t="shared" si="0"/>
        <v>0</v>
      </c>
    </row>
    <row r="54" spans="1:4" x14ac:dyDescent="0.25">
      <c r="A54" s="3" t="s">
        <v>65</v>
      </c>
      <c r="B54">
        <v>0</v>
      </c>
      <c r="D54">
        <f t="shared" si="0"/>
        <v>0</v>
      </c>
    </row>
    <row r="55" spans="1:4" x14ac:dyDescent="0.25">
      <c r="A55" s="3" t="s">
        <v>66</v>
      </c>
      <c r="B55">
        <v>1</v>
      </c>
      <c r="D55">
        <f t="shared" si="0"/>
        <v>1</v>
      </c>
    </row>
    <row r="56" spans="1:4" x14ac:dyDescent="0.25">
      <c r="A56" s="3" t="s">
        <v>67</v>
      </c>
      <c r="B56">
        <v>1</v>
      </c>
      <c r="D56">
        <f t="shared" si="0"/>
        <v>2</v>
      </c>
    </row>
    <row r="57" spans="1:4" x14ac:dyDescent="0.25">
      <c r="A57" s="3" t="s">
        <v>68</v>
      </c>
      <c r="B57">
        <v>0</v>
      </c>
      <c r="D57">
        <f t="shared" si="0"/>
        <v>0</v>
      </c>
    </row>
    <row r="58" spans="1:4" x14ac:dyDescent="0.25">
      <c r="A58" s="3" t="s">
        <v>69</v>
      </c>
      <c r="B58">
        <v>0</v>
      </c>
      <c r="D58">
        <f t="shared" si="0"/>
        <v>0</v>
      </c>
    </row>
    <row r="59" spans="1:4" x14ac:dyDescent="0.25">
      <c r="A59" s="3" t="s">
        <v>70</v>
      </c>
      <c r="B59">
        <v>1</v>
      </c>
      <c r="D59">
        <f t="shared" si="0"/>
        <v>1</v>
      </c>
    </row>
    <row r="60" spans="1:4" x14ac:dyDescent="0.25">
      <c r="A60" s="3" t="s">
        <v>71</v>
      </c>
      <c r="B60">
        <v>1</v>
      </c>
      <c r="D60">
        <f t="shared" si="0"/>
        <v>2</v>
      </c>
    </row>
    <row r="61" spans="1:4" x14ac:dyDescent="0.25">
      <c r="A61" s="3" t="s">
        <v>72</v>
      </c>
      <c r="B61">
        <v>0</v>
      </c>
      <c r="D61">
        <f t="shared" si="0"/>
        <v>0</v>
      </c>
    </row>
    <row r="62" spans="1:4" x14ac:dyDescent="0.25">
      <c r="A62" s="3" t="s">
        <v>73</v>
      </c>
      <c r="B62">
        <v>1</v>
      </c>
      <c r="D62">
        <f t="shared" si="0"/>
        <v>1</v>
      </c>
    </row>
    <row r="63" spans="1:4" x14ac:dyDescent="0.25">
      <c r="A63" s="3" t="s">
        <v>74</v>
      </c>
      <c r="B63">
        <v>1</v>
      </c>
      <c r="D63">
        <f t="shared" si="0"/>
        <v>2</v>
      </c>
    </row>
    <row r="64" spans="1:4" x14ac:dyDescent="0.25">
      <c r="A64" s="3" t="s">
        <v>75</v>
      </c>
      <c r="B64">
        <v>0</v>
      </c>
      <c r="D64">
        <f t="shared" si="0"/>
        <v>0</v>
      </c>
    </row>
    <row r="65" spans="1:4" x14ac:dyDescent="0.25">
      <c r="A65" s="3" t="s">
        <v>76</v>
      </c>
      <c r="B65">
        <v>1</v>
      </c>
      <c r="D65">
        <f t="shared" si="0"/>
        <v>1</v>
      </c>
    </row>
    <row r="66" spans="1:4" x14ac:dyDescent="0.25">
      <c r="A66" s="3" t="s">
        <v>77</v>
      </c>
      <c r="B66">
        <v>1</v>
      </c>
      <c r="D66">
        <f t="shared" si="0"/>
        <v>2</v>
      </c>
    </row>
    <row r="67" spans="1:4" x14ac:dyDescent="0.25">
      <c r="A67" s="3" t="s">
        <v>78</v>
      </c>
      <c r="B67">
        <v>1</v>
      </c>
      <c r="D67">
        <f t="shared" si="0"/>
        <v>3</v>
      </c>
    </row>
    <row r="68" spans="1:4" x14ac:dyDescent="0.25">
      <c r="A68" s="3" t="s">
        <v>79</v>
      </c>
      <c r="B68">
        <v>0</v>
      </c>
      <c r="D68">
        <f t="shared" si="0"/>
        <v>0</v>
      </c>
    </row>
    <row r="69" spans="1:4" x14ac:dyDescent="0.25">
      <c r="A69" s="3" t="s">
        <v>80</v>
      </c>
      <c r="B69">
        <v>1</v>
      </c>
      <c r="D69">
        <f t="shared" si="0"/>
        <v>1</v>
      </c>
    </row>
    <row r="70" spans="1:4" x14ac:dyDescent="0.25">
      <c r="A70" s="3" t="s">
        <v>81</v>
      </c>
      <c r="B70">
        <v>1</v>
      </c>
      <c r="D70">
        <f t="shared" si="0"/>
        <v>2</v>
      </c>
    </row>
    <row r="71" spans="1:4" x14ac:dyDescent="0.25">
      <c r="A71" s="3" t="s">
        <v>82</v>
      </c>
      <c r="B71">
        <v>1</v>
      </c>
      <c r="D71">
        <f t="shared" ref="D71:D134" si="1">IF(B71=1,D70+1,0)</f>
        <v>3</v>
      </c>
    </row>
    <row r="72" spans="1:4" x14ac:dyDescent="0.25">
      <c r="A72" s="3" t="s">
        <v>83</v>
      </c>
      <c r="B72">
        <v>0</v>
      </c>
      <c r="D72">
        <f t="shared" si="1"/>
        <v>0</v>
      </c>
    </row>
    <row r="73" spans="1:4" x14ac:dyDescent="0.25">
      <c r="A73" s="3" t="s">
        <v>84</v>
      </c>
      <c r="B73">
        <v>0</v>
      </c>
      <c r="D73">
        <f t="shared" si="1"/>
        <v>0</v>
      </c>
    </row>
    <row r="74" spans="1:4" x14ac:dyDescent="0.25">
      <c r="A74" s="3" t="s">
        <v>85</v>
      </c>
      <c r="B74">
        <v>1</v>
      </c>
      <c r="D74">
        <f t="shared" si="1"/>
        <v>1</v>
      </c>
    </row>
    <row r="75" spans="1:4" x14ac:dyDescent="0.25">
      <c r="A75" s="3" t="s">
        <v>86</v>
      </c>
      <c r="B75">
        <v>1</v>
      </c>
      <c r="D75">
        <f t="shared" si="1"/>
        <v>2</v>
      </c>
    </row>
    <row r="76" spans="1:4" x14ac:dyDescent="0.25">
      <c r="A76" s="3" t="s">
        <v>87</v>
      </c>
      <c r="B76">
        <v>0</v>
      </c>
      <c r="D76">
        <f t="shared" si="1"/>
        <v>0</v>
      </c>
    </row>
    <row r="77" spans="1:4" x14ac:dyDescent="0.25">
      <c r="A77" s="3" t="s">
        <v>88</v>
      </c>
      <c r="B77">
        <v>1</v>
      </c>
      <c r="D77">
        <f t="shared" si="1"/>
        <v>1</v>
      </c>
    </row>
    <row r="78" spans="1:4" x14ac:dyDescent="0.25">
      <c r="A78" s="3" t="s">
        <v>89</v>
      </c>
      <c r="B78">
        <v>1</v>
      </c>
      <c r="D78">
        <f t="shared" si="1"/>
        <v>2</v>
      </c>
    </row>
    <row r="79" spans="1:4" x14ac:dyDescent="0.25">
      <c r="A79" s="3" t="s">
        <v>90</v>
      </c>
      <c r="B79">
        <v>1</v>
      </c>
      <c r="D79">
        <f t="shared" si="1"/>
        <v>3</v>
      </c>
    </row>
    <row r="80" spans="1:4" x14ac:dyDescent="0.25">
      <c r="A80" s="3" t="s">
        <v>91</v>
      </c>
      <c r="B80">
        <v>1</v>
      </c>
      <c r="D80">
        <f t="shared" si="1"/>
        <v>4</v>
      </c>
    </row>
    <row r="81" spans="1:4" x14ac:dyDescent="0.25">
      <c r="A81" s="3" t="s">
        <v>92</v>
      </c>
      <c r="B81">
        <v>0</v>
      </c>
      <c r="D81">
        <f t="shared" si="1"/>
        <v>0</v>
      </c>
    </row>
    <row r="82" spans="1:4" x14ac:dyDescent="0.25">
      <c r="A82" s="3" t="s">
        <v>93</v>
      </c>
      <c r="B82">
        <v>1</v>
      </c>
      <c r="D82">
        <f t="shared" si="1"/>
        <v>1</v>
      </c>
    </row>
    <row r="83" spans="1:4" x14ac:dyDescent="0.25">
      <c r="A83" s="3" t="s">
        <v>94</v>
      </c>
      <c r="B83">
        <v>1</v>
      </c>
      <c r="D83">
        <f t="shared" si="1"/>
        <v>2</v>
      </c>
    </row>
    <row r="84" spans="1:4" x14ac:dyDescent="0.25">
      <c r="A84" s="3" t="s">
        <v>95</v>
      </c>
      <c r="B84">
        <v>1</v>
      </c>
      <c r="D84">
        <f t="shared" si="1"/>
        <v>3</v>
      </c>
    </row>
    <row r="85" spans="1:4" x14ac:dyDescent="0.25">
      <c r="A85" s="3" t="s">
        <v>96</v>
      </c>
      <c r="B85">
        <v>0</v>
      </c>
      <c r="D85">
        <f t="shared" si="1"/>
        <v>0</v>
      </c>
    </row>
    <row r="86" spans="1:4" x14ac:dyDescent="0.25">
      <c r="A86" s="3" t="s">
        <v>97</v>
      </c>
      <c r="B86">
        <v>1</v>
      </c>
      <c r="D86">
        <f t="shared" si="1"/>
        <v>1</v>
      </c>
    </row>
    <row r="87" spans="1:4" x14ac:dyDescent="0.25">
      <c r="A87" s="3" t="s">
        <v>98</v>
      </c>
      <c r="B87">
        <v>0</v>
      </c>
      <c r="D87">
        <f t="shared" si="1"/>
        <v>0</v>
      </c>
    </row>
    <row r="88" spans="1:4" x14ac:dyDescent="0.25">
      <c r="A88" s="3" t="s">
        <v>99</v>
      </c>
      <c r="B88">
        <v>1</v>
      </c>
      <c r="D88">
        <f t="shared" si="1"/>
        <v>1</v>
      </c>
    </row>
    <row r="89" spans="1:4" x14ac:dyDescent="0.25">
      <c r="A89" s="3" t="s">
        <v>100</v>
      </c>
      <c r="B89">
        <v>0</v>
      </c>
      <c r="D89">
        <f t="shared" si="1"/>
        <v>0</v>
      </c>
    </row>
    <row r="90" spans="1:4" x14ac:dyDescent="0.25">
      <c r="A90" s="3" t="s">
        <v>101</v>
      </c>
      <c r="B90">
        <v>1</v>
      </c>
      <c r="D90">
        <f t="shared" si="1"/>
        <v>1</v>
      </c>
    </row>
    <row r="91" spans="1:4" x14ac:dyDescent="0.25">
      <c r="A91" s="3" t="s">
        <v>102</v>
      </c>
      <c r="B91">
        <v>1</v>
      </c>
      <c r="D91">
        <f t="shared" si="1"/>
        <v>2</v>
      </c>
    </row>
    <row r="92" spans="1:4" x14ac:dyDescent="0.25">
      <c r="A92" s="3" t="s">
        <v>103</v>
      </c>
      <c r="B92">
        <v>1</v>
      </c>
      <c r="D92">
        <f t="shared" si="1"/>
        <v>3</v>
      </c>
    </row>
    <row r="93" spans="1:4" x14ac:dyDescent="0.25">
      <c r="A93" s="3" t="s">
        <v>104</v>
      </c>
      <c r="B93">
        <v>0</v>
      </c>
      <c r="D93">
        <f t="shared" si="1"/>
        <v>0</v>
      </c>
    </row>
    <row r="94" spans="1:4" x14ac:dyDescent="0.25">
      <c r="A94" s="3" t="s">
        <v>105</v>
      </c>
      <c r="B94">
        <v>1</v>
      </c>
      <c r="D94">
        <f t="shared" si="1"/>
        <v>1</v>
      </c>
    </row>
    <row r="95" spans="1:4" x14ac:dyDescent="0.25">
      <c r="A95" s="3" t="s">
        <v>106</v>
      </c>
      <c r="B95">
        <v>1</v>
      </c>
      <c r="D95">
        <f t="shared" si="1"/>
        <v>2</v>
      </c>
    </row>
    <row r="96" spans="1:4" x14ac:dyDescent="0.25">
      <c r="A96" s="3" t="s">
        <v>107</v>
      </c>
      <c r="B96">
        <v>0</v>
      </c>
      <c r="D96">
        <f t="shared" si="1"/>
        <v>0</v>
      </c>
    </row>
    <row r="97" spans="1:4" x14ac:dyDescent="0.25">
      <c r="A97" s="3" t="s">
        <v>108</v>
      </c>
      <c r="B97">
        <v>0</v>
      </c>
      <c r="D97">
        <f t="shared" si="1"/>
        <v>0</v>
      </c>
    </row>
    <row r="98" spans="1:4" x14ac:dyDescent="0.25">
      <c r="A98" s="3" t="s">
        <v>109</v>
      </c>
      <c r="B98">
        <v>0</v>
      </c>
      <c r="D98">
        <f t="shared" si="1"/>
        <v>0</v>
      </c>
    </row>
    <row r="99" spans="1:4" x14ac:dyDescent="0.25">
      <c r="A99" s="3" t="s">
        <v>110</v>
      </c>
      <c r="B99">
        <v>1</v>
      </c>
      <c r="D99">
        <f t="shared" si="1"/>
        <v>1</v>
      </c>
    </row>
    <row r="100" spans="1:4" x14ac:dyDescent="0.25">
      <c r="A100" s="3" t="s">
        <v>111</v>
      </c>
      <c r="B100">
        <v>1</v>
      </c>
      <c r="D100">
        <f t="shared" si="1"/>
        <v>2</v>
      </c>
    </row>
    <row r="101" spans="1:4" x14ac:dyDescent="0.25">
      <c r="A101" s="3" t="s">
        <v>112</v>
      </c>
      <c r="B101">
        <v>1</v>
      </c>
      <c r="D101">
        <f t="shared" si="1"/>
        <v>3</v>
      </c>
    </row>
    <row r="102" spans="1:4" x14ac:dyDescent="0.25">
      <c r="A102" s="3" t="s">
        <v>113</v>
      </c>
      <c r="B102">
        <v>1</v>
      </c>
      <c r="D102">
        <f t="shared" si="1"/>
        <v>4</v>
      </c>
    </row>
    <row r="103" spans="1:4" x14ac:dyDescent="0.25">
      <c r="A103" s="3" t="s">
        <v>114</v>
      </c>
      <c r="B103">
        <v>0</v>
      </c>
      <c r="D103">
        <f t="shared" si="1"/>
        <v>0</v>
      </c>
    </row>
    <row r="104" spans="1:4" x14ac:dyDescent="0.25">
      <c r="A104" s="3" t="s">
        <v>115</v>
      </c>
      <c r="B104">
        <v>0</v>
      </c>
      <c r="D104">
        <f t="shared" si="1"/>
        <v>0</v>
      </c>
    </row>
    <row r="105" spans="1:4" x14ac:dyDescent="0.25">
      <c r="A105" s="3" t="s">
        <v>116</v>
      </c>
      <c r="B105">
        <v>1</v>
      </c>
      <c r="D105">
        <f t="shared" si="1"/>
        <v>1</v>
      </c>
    </row>
    <row r="106" spans="1:4" x14ac:dyDescent="0.25">
      <c r="A106" s="3" t="s">
        <v>117</v>
      </c>
      <c r="B106">
        <v>0</v>
      </c>
      <c r="D106">
        <f t="shared" si="1"/>
        <v>0</v>
      </c>
    </row>
    <row r="107" spans="1:4" x14ac:dyDescent="0.25">
      <c r="A107" s="3" t="s">
        <v>118</v>
      </c>
      <c r="B107">
        <v>1</v>
      </c>
      <c r="D107">
        <f t="shared" si="1"/>
        <v>1</v>
      </c>
    </row>
    <row r="108" spans="1:4" x14ac:dyDescent="0.25">
      <c r="A108" s="3" t="s">
        <v>119</v>
      </c>
      <c r="B108">
        <v>1</v>
      </c>
      <c r="D108">
        <f t="shared" si="1"/>
        <v>2</v>
      </c>
    </row>
    <row r="109" spans="1:4" x14ac:dyDescent="0.25">
      <c r="A109" s="3" t="s">
        <v>120</v>
      </c>
      <c r="B109">
        <v>1</v>
      </c>
      <c r="D109">
        <f t="shared" si="1"/>
        <v>3</v>
      </c>
    </row>
    <row r="110" spans="1:4" x14ac:dyDescent="0.25">
      <c r="A110" s="3" t="s">
        <v>121</v>
      </c>
      <c r="B110">
        <v>1</v>
      </c>
      <c r="D110">
        <f t="shared" si="1"/>
        <v>4</v>
      </c>
    </row>
    <row r="111" spans="1:4" x14ac:dyDescent="0.25">
      <c r="A111" s="3" t="s">
        <v>122</v>
      </c>
      <c r="B111">
        <v>1</v>
      </c>
      <c r="D111">
        <f t="shared" si="1"/>
        <v>5</v>
      </c>
    </row>
    <row r="112" spans="1:4" x14ac:dyDescent="0.25">
      <c r="A112" s="3" t="s">
        <v>123</v>
      </c>
      <c r="B112">
        <v>1</v>
      </c>
      <c r="D112">
        <f t="shared" si="1"/>
        <v>6</v>
      </c>
    </row>
    <row r="113" spans="1:4" x14ac:dyDescent="0.25">
      <c r="A113" s="3" t="s">
        <v>124</v>
      </c>
      <c r="B113">
        <v>0</v>
      </c>
      <c r="D113">
        <f t="shared" si="1"/>
        <v>0</v>
      </c>
    </row>
    <row r="114" spans="1:4" x14ac:dyDescent="0.25">
      <c r="A114" s="3" t="s">
        <v>125</v>
      </c>
      <c r="B114">
        <v>1</v>
      </c>
      <c r="D114">
        <f t="shared" si="1"/>
        <v>1</v>
      </c>
    </row>
    <row r="115" spans="1:4" x14ac:dyDescent="0.25">
      <c r="A115" s="3" t="s">
        <v>126</v>
      </c>
      <c r="B115">
        <v>0</v>
      </c>
      <c r="D115">
        <f t="shared" si="1"/>
        <v>0</v>
      </c>
    </row>
    <row r="116" spans="1:4" x14ac:dyDescent="0.25">
      <c r="A116" s="3" t="s">
        <v>127</v>
      </c>
      <c r="B116">
        <v>1</v>
      </c>
      <c r="D116">
        <f t="shared" si="1"/>
        <v>1</v>
      </c>
    </row>
    <row r="117" spans="1:4" x14ac:dyDescent="0.25">
      <c r="A117" s="3" t="s">
        <v>128</v>
      </c>
      <c r="B117">
        <v>0</v>
      </c>
      <c r="D117">
        <f t="shared" si="1"/>
        <v>0</v>
      </c>
    </row>
    <row r="118" spans="1:4" x14ac:dyDescent="0.25">
      <c r="A118" s="3" t="s">
        <v>129</v>
      </c>
      <c r="B118">
        <v>1</v>
      </c>
      <c r="D118">
        <f t="shared" si="1"/>
        <v>1</v>
      </c>
    </row>
    <row r="119" spans="1:4" x14ac:dyDescent="0.25">
      <c r="A119" s="3" t="s">
        <v>130</v>
      </c>
      <c r="B119">
        <v>0</v>
      </c>
      <c r="D119">
        <f t="shared" si="1"/>
        <v>0</v>
      </c>
    </row>
    <row r="120" spans="1:4" x14ac:dyDescent="0.25">
      <c r="A120" s="3" t="s">
        <v>131</v>
      </c>
      <c r="B120">
        <v>0</v>
      </c>
      <c r="D120">
        <f t="shared" si="1"/>
        <v>0</v>
      </c>
    </row>
    <row r="121" spans="1:4" x14ac:dyDescent="0.25">
      <c r="A121" s="3" t="s">
        <v>132</v>
      </c>
      <c r="B121">
        <v>1</v>
      </c>
      <c r="D121">
        <f t="shared" si="1"/>
        <v>1</v>
      </c>
    </row>
    <row r="122" spans="1:4" x14ac:dyDescent="0.25">
      <c r="A122" s="3" t="s">
        <v>133</v>
      </c>
      <c r="B122">
        <v>0</v>
      </c>
      <c r="D122">
        <f t="shared" si="1"/>
        <v>0</v>
      </c>
    </row>
    <row r="123" spans="1:4" x14ac:dyDescent="0.25">
      <c r="A123" s="3" t="s">
        <v>134</v>
      </c>
      <c r="B123">
        <v>1</v>
      </c>
      <c r="D123">
        <f t="shared" si="1"/>
        <v>1</v>
      </c>
    </row>
    <row r="124" spans="1:4" x14ac:dyDescent="0.25">
      <c r="A124" s="3" t="s">
        <v>135</v>
      </c>
      <c r="B124">
        <v>1</v>
      </c>
      <c r="D124">
        <f t="shared" si="1"/>
        <v>2</v>
      </c>
    </row>
    <row r="125" spans="1:4" x14ac:dyDescent="0.25">
      <c r="A125" s="3" t="s">
        <v>136</v>
      </c>
      <c r="B125">
        <v>1</v>
      </c>
      <c r="D125">
        <f t="shared" si="1"/>
        <v>3</v>
      </c>
    </row>
    <row r="126" spans="1:4" x14ac:dyDescent="0.25">
      <c r="A126" s="3" t="s">
        <v>137</v>
      </c>
      <c r="B126">
        <v>0</v>
      </c>
      <c r="D126">
        <f t="shared" si="1"/>
        <v>0</v>
      </c>
    </row>
    <row r="127" spans="1:4" x14ac:dyDescent="0.25">
      <c r="A127" s="3" t="s">
        <v>138</v>
      </c>
      <c r="B127">
        <v>0</v>
      </c>
      <c r="D127">
        <f t="shared" si="1"/>
        <v>0</v>
      </c>
    </row>
    <row r="128" spans="1:4" x14ac:dyDescent="0.25">
      <c r="A128" s="3" t="s">
        <v>139</v>
      </c>
      <c r="B128">
        <v>1</v>
      </c>
      <c r="D128">
        <f t="shared" si="1"/>
        <v>1</v>
      </c>
    </row>
    <row r="129" spans="1:4" x14ac:dyDescent="0.25">
      <c r="A129" s="3" t="s">
        <v>140</v>
      </c>
      <c r="B129">
        <v>1</v>
      </c>
      <c r="D129">
        <f t="shared" si="1"/>
        <v>2</v>
      </c>
    </row>
    <row r="130" spans="1:4" x14ac:dyDescent="0.25">
      <c r="A130" s="3" t="s">
        <v>141</v>
      </c>
      <c r="B130">
        <v>1</v>
      </c>
      <c r="D130">
        <f t="shared" si="1"/>
        <v>3</v>
      </c>
    </row>
    <row r="131" spans="1:4" x14ac:dyDescent="0.25">
      <c r="A131" s="3" t="s">
        <v>142</v>
      </c>
      <c r="B131">
        <v>1</v>
      </c>
      <c r="D131">
        <f t="shared" si="1"/>
        <v>4</v>
      </c>
    </row>
    <row r="132" spans="1:4" x14ac:dyDescent="0.25">
      <c r="A132" s="3" t="s">
        <v>143</v>
      </c>
      <c r="B132">
        <v>1</v>
      </c>
      <c r="D132">
        <f t="shared" si="1"/>
        <v>5</v>
      </c>
    </row>
    <row r="133" spans="1:4" x14ac:dyDescent="0.25">
      <c r="A133" s="3" t="s">
        <v>144</v>
      </c>
      <c r="B133">
        <v>0</v>
      </c>
      <c r="D133">
        <f t="shared" si="1"/>
        <v>0</v>
      </c>
    </row>
    <row r="134" spans="1:4" x14ac:dyDescent="0.25">
      <c r="A134" s="3" t="s">
        <v>145</v>
      </c>
      <c r="B134">
        <v>0</v>
      </c>
      <c r="D134">
        <f t="shared" si="1"/>
        <v>0</v>
      </c>
    </row>
    <row r="135" spans="1:4" x14ac:dyDescent="0.25">
      <c r="A135" s="3" t="s">
        <v>146</v>
      </c>
      <c r="B135">
        <v>0</v>
      </c>
      <c r="D135">
        <f t="shared" ref="D135:D198" si="2">IF(B135=1,D134+1,0)</f>
        <v>0</v>
      </c>
    </row>
    <row r="136" spans="1:4" x14ac:dyDescent="0.25">
      <c r="A136" s="3" t="s">
        <v>147</v>
      </c>
      <c r="B136">
        <v>1</v>
      </c>
      <c r="D136">
        <f t="shared" si="2"/>
        <v>1</v>
      </c>
    </row>
    <row r="137" spans="1:4" x14ac:dyDescent="0.25">
      <c r="A137" s="3" t="s">
        <v>148</v>
      </c>
      <c r="B137">
        <v>1</v>
      </c>
      <c r="D137">
        <f t="shared" si="2"/>
        <v>2</v>
      </c>
    </row>
    <row r="138" spans="1:4" x14ac:dyDescent="0.25">
      <c r="A138" s="3" t="s">
        <v>149</v>
      </c>
      <c r="B138">
        <v>0</v>
      </c>
      <c r="D138">
        <f t="shared" si="2"/>
        <v>0</v>
      </c>
    </row>
    <row r="139" spans="1:4" x14ac:dyDescent="0.25">
      <c r="A139" s="3" t="s">
        <v>150</v>
      </c>
      <c r="B139">
        <v>1</v>
      </c>
      <c r="D139">
        <f t="shared" si="2"/>
        <v>1</v>
      </c>
    </row>
    <row r="140" spans="1:4" x14ac:dyDescent="0.25">
      <c r="A140" s="3" t="s">
        <v>151</v>
      </c>
      <c r="B140">
        <v>1</v>
      </c>
      <c r="D140">
        <f t="shared" si="2"/>
        <v>2</v>
      </c>
    </row>
    <row r="141" spans="1:4" x14ac:dyDescent="0.25">
      <c r="A141" s="3" t="s">
        <v>152</v>
      </c>
      <c r="B141">
        <v>1</v>
      </c>
      <c r="D141">
        <f t="shared" si="2"/>
        <v>3</v>
      </c>
    </row>
    <row r="142" spans="1:4" x14ac:dyDescent="0.25">
      <c r="A142" s="3" t="s">
        <v>153</v>
      </c>
      <c r="B142">
        <v>1</v>
      </c>
      <c r="D142">
        <f t="shared" si="2"/>
        <v>4</v>
      </c>
    </row>
    <row r="143" spans="1:4" x14ac:dyDescent="0.25">
      <c r="A143" s="3" t="s">
        <v>154</v>
      </c>
      <c r="B143">
        <v>1</v>
      </c>
      <c r="D143">
        <f t="shared" si="2"/>
        <v>5</v>
      </c>
    </row>
    <row r="144" spans="1:4" x14ac:dyDescent="0.25">
      <c r="A144" s="3" t="s">
        <v>155</v>
      </c>
      <c r="B144">
        <v>0</v>
      </c>
      <c r="D144">
        <f t="shared" si="2"/>
        <v>0</v>
      </c>
    </row>
    <row r="145" spans="1:4" x14ac:dyDescent="0.25">
      <c r="A145" s="3" t="s">
        <v>156</v>
      </c>
      <c r="B145">
        <v>0</v>
      </c>
      <c r="D145">
        <f t="shared" si="2"/>
        <v>0</v>
      </c>
    </row>
    <row r="146" spans="1:4" x14ac:dyDescent="0.25">
      <c r="A146" s="3" t="s">
        <v>157</v>
      </c>
      <c r="B146">
        <v>1</v>
      </c>
      <c r="D146">
        <f t="shared" si="2"/>
        <v>1</v>
      </c>
    </row>
    <row r="147" spans="1:4" x14ac:dyDescent="0.25">
      <c r="A147" s="3" t="s">
        <v>158</v>
      </c>
      <c r="B147">
        <v>1</v>
      </c>
      <c r="D147">
        <f t="shared" si="2"/>
        <v>2</v>
      </c>
    </row>
    <row r="148" spans="1:4" x14ac:dyDescent="0.25">
      <c r="A148" s="3" t="s">
        <v>159</v>
      </c>
      <c r="B148">
        <v>0</v>
      </c>
      <c r="D148">
        <f t="shared" si="2"/>
        <v>0</v>
      </c>
    </row>
    <row r="149" spans="1:4" x14ac:dyDescent="0.25">
      <c r="A149" s="3" t="s">
        <v>160</v>
      </c>
      <c r="B149">
        <v>1</v>
      </c>
      <c r="D149">
        <f t="shared" si="2"/>
        <v>1</v>
      </c>
    </row>
    <row r="150" spans="1:4" x14ac:dyDescent="0.25">
      <c r="A150" s="3" t="s">
        <v>161</v>
      </c>
      <c r="B150">
        <v>1</v>
      </c>
      <c r="D150">
        <f t="shared" si="2"/>
        <v>2</v>
      </c>
    </row>
    <row r="151" spans="1:4" x14ac:dyDescent="0.25">
      <c r="A151" s="3" t="s">
        <v>162</v>
      </c>
      <c r="B151">
        <v>1</v>
      </c>
      <c r="D151">
        <f t="shared" si="2"/>
        <v>3</v>
      </c>
    </row>
    <row r="152" spans="1:4" x14ac:dyDescent="0.25">
      <c r="A152" s="3" t="s">
        <v>163</v>
      </c>
      <c r="B152">
        <v>1</v>
      </c>
      <c r="D152">
        <f t="shared" si="2"/>
        <v>4</v>
      </c>
    </row>
    <row r="153" spans="1:4" x14ac:dyDescent="0.25">
      <c r="A153" s="3" t="s">
        <v>164</v>
      </c>
      <c r="B153">
        <v>1</v>
      </c>
      <c r="D153">
        <f t="shared" si="2"/>
        <v>5</v>
      </c>
    </row>
    <row r="154" spans="1:4" x14ac:dyDescent="0.25">
      <c r="A154" s="3" t="s">
        <v>165</v>
      </c>
      <c r="B154">
        <v>1</v>
      </c>
      <c r="D154">
        <f t="shared" si="2"/>
        <v>6</v>
      </c>
    </row>
    <row r="155" spans="1:4" x14ac:dyDescent="0.25">
      <c r="A155" s="3" t="s">
        <v>166</v>
      </c>
      <c r="B155">
        <v>0</v>
      </c>
      <c r="D155">
        <f t="shared" si="2"/>
        <v>0</v>
      </c>
    </row>
    <row r="156" spans="1:4" x14ac:dyDescent="0.25">
      <c r="A156" s="3" t="s">
        <v>167</v>
      </c>
      <c r="B156">
        <v>0</v>
      </c>
      <c r="D156">
        <f t="shared" si="2"/>
        <v>0</v>
      </c>
    </row>
    <row r="157" spans="1:4" x14ac:dyDescent="0.25">
      <c r="A157" s="3" t="s">
        <v>168</v>
      </c>
      <c r="B157">
        <v>1</v>
      </c>
      <c r="D157">
        <f t="shared" si="2"/>
        <v>1</v>
      </c>
    </row>
    <row r="158" spans="1:4" x14ac:dyDescent="0.25">
      <c r="A158" s="3" t="s">
        <v>169</v>
      </c>
      <c r="B158">
        <v>0</v>
      </c>
      <c r="D158">
        <f t="shared" si="2"/>
        <v>0</v>
      </c>
    </row>
    <row r="159" spans="1:4" x14ac:dyDescent="0.25">
      <c r="A159" s="3" t="s">
        <v>170</v>
      </c>
      <c r="B159">
        <v>1</v>
      </c>
      <c r="D159">
        <f t="shared" si="2"/>
        <v>1</v>
      </c>
    </row>
    <row r="160" spans="1:4" x14ac:dyDescent="0.25">
      <c r="A160" s="3" t="s">
        <v>171</v>
      </c>
      <c r="B160">
        <v>1</v>
      </c>
      <c r="D160">
        <f t="shared" si="2"/>
        <v>2</v>
      </c>
    </row>
    <row r="161" spans="1:4" x14ac:dyDescent="0.25">
      <c r="A161" s="3" t="s">
        <v>172</v>
      </c>
      <c r="B161">
        <v>1</v>
      </c>
      <c r="D161">
        <f t="shared" si="2"/>
        <v>3</v>
      </c>
    </row>
    <row r="162" spans="1:4" x14ac:dyDescent="0.25">
      <c r="A162" s="3" t="s">
        <v>173</v>
      </c>
      <c r="B162">
        <v>0</v>
      </c>
      <c r="D162">
        <f t="shared" si="2"/>
        <v>0</v>
      </c>
    </row>
    <row r="163" spans="1:4" x14ac:dyDescent="0.25">
      <c r="A163" s="3" t="s">
        <v>174</v>
      </c>
      <c r="B163">
        <v>1</v>
      </c>
      <c r="D163">
        <f t="shared" si="2"/>
        <v>1</v>
      </c>
    </row>
    <row r="164" spans="1:4" x14ac:dyDescent="0.25">
      <c r="A164" s="3" t="s">
        <v>175</v>
      </c>
      <c r="B164">
        <v>1</v>
      </c>
      <c r="D164">
        <f t="shared" si="2"/>
        <v>2</v>
      </c>
    </row>
    <row r="165" spans="1:4" x14ac:dyDescent="0.25">
      <c r="A165" s="3" t="s">
        <v>176</v>
      </c>
      <c r="B165">
        <v>0</v>
      </c>
      <c r="D165">
        <f t="shared" si="2"/>
        <v>0</v>
      </c>
    </row>
    <row r="166" spans="1:4" x14ac:dyDescent="0.25">
      <c r="A166" s="3" t="s">
        <v>177</v>
      </c>
      <c r="B166">
        <v>1</v>
      </c>
      <c r="D166">
        <f t="shared" si="2"/>
        <v>1</v>
      </c>
    </row>
    <row r="167" spans="1:4" x14ac:dyDescent="0.25">
      <c r="A167" s="3" t="s">
        <v>178</v>
      </c>
      <c r="B167">
        <v>1</v>
      </c>
      <c r="D167">
        <f t="shared" si="2"/>
        <v>2</v>
      </c>
    </row>
    <row r="168" spans="1:4" x14ac:dyDescent="0.25">
      <c r="A168" s="3" t="s">
        <v>179</v>
      </c>
      <c r="B168">
        <v>1</v>
      </c>
      <c r="D168">
        <f t="shared" si="2"/>
        <v>3</v>
      </c>
    </row>
    <row r="169" spans="1:4" x14ac:dyDescent="0.25">
      <c r="A169" s="3" t="s">
        <v>180</v>
      </c>
      <c r="B169">
        <v>0</v>
      </c>
      <c r="D169">
        <f t="shared" si="2"/>
        <v>0</v>
      </c>
    </row>
    <row r="170" spans="1:4" x14ac:dyDescent="0.25">
      <c r="A170" s="3" t="s">
        <v>181</v>
      </c>
      <c r="B170">
        <v>1</v>
      </c>
      <c r="D170">
        <f t="shared" si="2"/>
        <v>1</v>
      </c>
    </row>
    <row r="171" spans="1:4" x14ac:dyDescent="0.25">
      <c r="A171" s="3" t="s">
        <v>182</v>
      </c>
      <c r="B171">
        <v>1</v>
      </c>
      <c r="D171">
        <f t="shared" si="2"/>
        <v>2</v>
      </c>
    </row>
    <row r="172" spans="1:4" x14ac:dyDescent="0.25">
      <c r="A172" s="3" t="s">
        <v>183</v>
      </c>
      <c r="B172">
        <v>1</v>
      </c>
      <c r="D172">
        <f t="shared" si="2"/>
        <v>3</v>
      </c>
    </row>
    <row r="173" spans="1:4" x14ac:dyDescent="0.25">
      <c r="A173" s="3" t="s">
        <v>184</v>
      </c>
      <c r="B173">
        <v>0</v>
      </c>
      <c r="D173">
        <f t="shared" si="2"/>
        <v>0</v>
      </c>
    </row>
    <row r="174" spans="1:4" x14ac:dyDescent="0.25">
      <c r="A174" s="3" t="s">
        <v>185</v>
      </c>
      <c r="B174">
        <v>1</v>
      </c>
      <c r="D174">
        <f t="shared" si="2"/>
        <v>1</v>
      </c>
    </row>
    <row r="175" spans="1:4" x14ac:dyDescent="0.25">
      <c r="A175" s="3" t="s">
        <v>186</v>
      </c>
      <c r="B175">
        <v>0</v>
      </c>
      <c r="D175">
        <f t="shared" si="2"/>
        <v>0</v>
      </c>
    </row>
    <row r="176" spans="1:4" x14ac:dyDescent="0.25">
      <c r="A176" s="3" t="s">
        <v>187</v>
      </c>
      <c r="B176">
        <v>0</v>
      </c>
      <c r="D176">
        <f t="shared" si="2"/>
        <v>0</v>
      </c>
    </row>
    <row r="177" spans="1:4" x14ac:dyDescent="0.25">
      <c r="A177" s="3" t="s">
        <v>188</v>
      </c>
      <c r="B177">
        <v>0</v>
      </c>
      <c r="D177">
        <f t="shared" si="2"/>
        <v>0</v>
      </c>
    </row>
    <row r="178" spans="1:4" x14ac:dyDescent="0.25">
      <c r="A178" s="3" t="s">
        <v>189</v>
      </c>
      <c r="B178">
        <v>0</v>
      </c>
      <c r="D178">
        <f t="shared" si="2"/>
        <v>0</v>
      </c>
    </row>
    <row r="179" spans="1:4" x14ac:dyDescent="0.25">
      <c r="A179" s="3" t="s">
        <v>190</v>
      </c>
      <c r="B179">
        <v>0</v>
      </c>
      <c r="D179">
        <f t="shared" si="2"/>
        <v>0</v>
      </c>
    </row>
    <row r="180" spans="1:4" x14ac:dyDescent="0.25">
      <c r="A180" s="3" t="s">
        <v>191</v>
      </c>
      <c r="B180">
        <v>0</v>
      </c>
      <c r="D180">
        <f t="shared" si="2"/>
        <v>0</v>
      </c>
    </row>
    <row r="181" spans="1:4" x14ac:dyDescent="0.25">
      <c r="A181" s="3" t="s">
        <v>192</v>
      </c>
      <c r="B181">
        <v>1</v>
      </c>
      <c r="D181">
        <f t="shared" si="2"/>
        <v>1</v>
      </c>
    </row>
    <row r="182" spans="1:4" x14ac:dyDescent="0.25">
      <c r="A182" s="3" t="s">
        <v>193</v>
      </c>
      <c r="B182">
        <v>0</v>
      </c>
      <c r="D182">
        <f t="shared" si="2"/>
        <v>0</v>
      </c>
    </row>
    <row r="183" spans="1:4" x14ac:dyDescent="0.25">
      <c r="A183" s="3" t="s">
        <v>194</v>
      </c>
      <c r="B183">
        <v>1</v>
      </c>
      <c r="D183">
        <f t="shared" si="2"/>
        <v>1</v>
      </c>
    </row>
    <row r="184" spans="1:4" x14ac:dyDescent="0.25">
      <c r="A184" s="3" t="s">
        <v>195</v>
      </c>
      <c r="B184">
        <v>0</v>
      </c>
      <c r="D184">
        <f t="shared" si="2"/>
        <v>0</v>
      </c>
    </row>
    <row r="185" spans="1:4" x14ac:dyDescent="0.25">
      <c r="A185" s="3" t="s">
        <v>196</v>
      </c>
      <c r="B185">
        <v>1</v>
      </c>
      <c r="D185">
        <f t="shared" si="2"/>
        <v>1</v>
      </c>
    </row>
    <row r="186" spans="1:4" x14ac:dyDescent="0.25">
      <c r="A186" s="3" t="s">
        <v>197</v>
      </c>
      <c r="B186">
        <v>0</v>
      </c>
      <c r="D186">
        <f t="shared" si="2"/>
        <v>0</v>
      </c>
    </row>
    <row r="187" spans="1:4" x14ac:dyDescent="0.25">
      <c r="A187" s="3" t="s">
        <v>198</v>
      </c>
      <c r="B187">
        <v>1</v>
      </c>
      <c r="D187">
        <f t="shared" si="2"/>
        <v>1</v>
      </c>
    </row>
    <row r="188" spans="1:4" x14ac:dyDescent="0.25">
      <c r="A188" s="3" t="s">
        <v>199</v>
      </c>
      <c r="B188">
        <v>0</v>
      </c>
      <c r="D188">
        <f t="shared" si="2"/>
        <v>0</v>
      </c>
    </row>
    <row r="189" spans="1:4" x14ac:dyDescent="0.25">
      <c r="A189" s="3" t="s">
        <v>200</v>
      </c>
      <c r="B189">
        <v>1</v>
      </c>
      <c r="D189">
        <f t="shared" si="2"/>
        <v>1</v>
      </c>
    </row>
    <row r="190" spans="1:4" x14ac:dyDescent="0.25">
      <c r="A190" s="3" t="s">
        <v>201</v>
      </c>
      <c r="B190">
        <v>1</v>
      </c>
      <c r="D190">
        <f t="shared" si="2"/>
        <v>2</v>
      </c>
    </row>
    <row r="191" spans="1:4" x14ac:dyDescent="0.25">
      <c r="A191" s="3" t="s">
        <v>202</v>
      </c>
      <c r="B191">
        <v>1</v>
      </c>
      <c r="D191">
        <f t="shared" si="2"/>
        <v>3</v>
      </c>
    </row>
    <row r="192" spans="1:4" x14ac:dyDescent="0.25">
      <c r="A192" s="3" t="s">
        <v>203</v>
      </c>
      <c r="B192">
        <v>1</v>
      </c>
      <c r="D192">
        <f t="shared" si="2"/>
        <v>4</v>
      </c>
    </row>
    <row r="193" spans="1:4" x14ac:dyDescent="0.25">
      <c r="A193" s="3" t="s">
        <v>204</v>
      </c>
      <c r="B193">
        <v>1</v>
      </c>
      <c r="D193">
        <f t="shared" si="2"/>
        <v>5</v>
      </c>
    </row>
    <row r="194" spans="1:4" x14ac:dyDescent="0.25">
      <c r="A194" s="3" t="s">
        <v>205</v>
      </c>
      <c r="B194">
        <v>0</v>
      </c>
      <c r="D194">
        <f t="shared" si="2"/>
        <v>0</v>
      </c>
    </row>
    <row r="195" spans="1:4" x14ac:dyDescent="0.25">
      <c r="A195" s="3" t="s">
        <v>206</v>
      </c>
      <c r="B195">
        <v>1</v>
      </c>
      <c r="D195">
        <f t="shared" si="2"/>
        <v>1</v>
      </c>
    </row>
    <row r="196" spans="1:4" x14ac:dyDescent="0.25">
      <c r="A196" s="3" t="s">
        <v>207</v>
      </c>
      <c r="B196">
        <v>1</v>
      </c>
      <c r="D196">
        <f t="shared" si="2"/>
        <v>2</v>
      </c>
    </row>
    <row r="197" spans="1:4" x14ac:dyDescent="0.25">
      <c r="A197" s="3" t="s">
        <v>208</v>
      </c>
      <c r="B197">
        <v>1</v>
      </c>
      <c r="D197">
        <f t="shared" si="2"/>
        <v>3</v>
      </c>
    </row>
    <row r="198" spans="1:4" x14ac:dyDescent="0.25">
      <c r="A198" s="3" t="s">
        <v>209</v>
      </c>
      <c r="B198">
        <v>0</v>
      </c>
      <c r="D198">
        <f t="shared" si="2"/>
        <v>0</v>
      </c>
    </row>
    <row r="199" spans="1:4" x14ac:dyDescent="0.25">
      <c r="A199" s="3" t="s">
        <v>210</v>
      </c>
      <c r="B199">
        <v>1</v>
      </c>
      <c r="D199">
        <f t="shared" ref="D199:D262" si="3">IF(B199=1,D198+1,0)</f>
        <v>1</v>
      </c>
    </row>
    <row r="200" spans="1:4" x14ac:dyDescent="0.25">
      <c r="A200" s="3" t="s">
        <v>211</v>
      </c>
      <c r="B200">
        <v>1</v>
      </c>
      <c r="D200">
        <f t="shared" si="3"/>
        <v>2</v>
      </c>
    </row>
    <row r="201" spans="1:4" x14ac:dyDescent="0.25">
      <c r="A201" s="3" t="s">
        <v>212</v>
      </c>
      <c r="B201">
        <v>1</v>
      </c>
      <c r="D201">
        <f t="shared" si="3"/>
        <v>3</v>
      </c>
    </row>
    <row r="202" spans="1:4" x14ac:dyDescent="0.25">
      <c r="A202" s="3" t="s">
        <v>213</v>
      </c>
      <c r="B202">
        <v>0</v>
      </c>
      <c r="D202">
        <f t="shared" si="3"/>
        <v>0</v>
      </c>
    </row>
    <row r="203" spans="1:4" x14ac:dyDescent="0.25">
      <c r="A203" s="3" t="s">
        <v>214</v>
      </c>
      <c r="B203">
        <v>1</v>
      </c>
      <c r="D203">
        <f t="shared" si="3"/>
        <v>1</v>
      </c>
    </row>
    <row r="204" spans="1:4" x14ac:dyDescent="0.25">
      <c r="A204" s="3" t="s">
        <v>215</v>
      </c>
      <c r="B204">
        <v>1</v>
      </c>
      <c r="D204">
        <f t="shared" si="3"/>
        <v>2</v>
      </c>
    </row>
    <row r="205" spans="1:4" x14ac:dyDescent="0.25">
      <c r="A205" s="3" t="s">
        <v>216</v>
      </c>
      <c r="B205">
        <v>1</v>
      </c>
      <c r="D205">
        <f t="shared" si="3"/>
        <v>3</v>
      </c>
    </row>
    <row r="206" spans="1:4" x14ac:dyDescent="0.25">
      <c r="A206" s="3" t="s">
        <v>217</v>
      </c>
      <c r="B206">
        <v>1</v>
      </c>
      <c r="D206">
        <f t="shared" si="3"/>
        <v>4</v>
      </c>
    </row>
    <row r="207" spans="1:4" x14ac:dyDescent="0.25">
      <c r="A207" s="3" t="s">
        <v>218</v>
      </c>
      <c r="B207">
        <v>1</v>
      </c>
      <c r="D207">
        <f t="shared" si="3"/>
        <v>5</v>
      </c>
    </row>
    <row r="208" spans="1:4" x14ac:dyDescent="0.25">
      <c r="A208" s="3" t="s">
        <v>219</v>
      </c>
      <c r="B208">
        <v>1</v>
      </c>
      <c r="D208">
        <f t="shared" si="3"/>
        <v>6</v>
      </c>
    </row>
    <row r="209" spans="1:4" x14ac:dyDescent="0.25">
      <c r="A209" s="3" t="s">
        <v>220</v>
      </c>
      <c r="B209">
        <v>1</v>
      </c>
      <c r="D209">
        <f t="shared" si="3"/>
        <v>7</v>
      </c>
    </row>
    <row r="210" spans="1:4" x14ac:dyDescent="0.25">
      <c r="A210" s="3" t="s">
        <v>221</v>
      </c>
      <c r="B210">
        <v>0</v>
      </c>
      <c r="D210">
        <f t="shared" si="3"/>
        <v>0</v>
      </c>
    </row>
    <row r="211" spans="1:4" x14ac:dyDescent="0.25">
      <c r="A211" s="3" t="s">
        <v>222</v>
      </c>
      <c r="B211">
        <v>0</v>
      </c>
      <c r="D211">
        <f t="shared" si="3"/>
        <v>0</v>
      </c>
    </row>
    <row r="212" spans="1:4" x14ac:dyDescent="0.25">
      <c r="A212" s="3" t="s">
        <v>223</v>
      </c>
      <c r="B212">
        <v>1</v>
      </c>
      <c r="D212">
        <f t="shared" si="3"/>
        <v>1</v>
      </c>
    </row>
    <row r="213" spans="1:4" x14ac:dyDescent="0.25">
      <c r="A213" s="3" t="s">
        <v>224</v>
      </c>
      <c r="B213">
        <v>1</v>
      </c>
      <c r="D213">
        <f t="shared" si="3"/>
        <v>2</v>
      </c>
    </row>
    <row r="214" spans="1:4" x14ac:dyDescent="0.25">
      <c r="A214" s="3" t="s">
        <v>225</v>
      </c>
      <c r="B214">
        <v>1</v>
      </c>
      <c r="D214">
        <f t="shared" si="3"/>
        <v>3</v>
      </c>
    </row>
    <row r="215" spans="1:4" x14ac:dyDescent="0.25">
      <c r="A215" s="3" t="s">
        <v>226</v>
      </c>
      <c r="B215">
        <v>1</v>
      </c>
      <c r="D215">
        <f t="shared" si="3"/>
        <v>4</v>
      </c>
    </row>
    <row r="216" spans="1:4" x14ac:dyDescent="0.25">
      <c r="A216" s="3" t="s">
        <v>227</v>
      </c>
      <c r="B216">
        <v>1</v>
      </c>
      <c r="D216">
        <f t="shared" si="3"/>
        <v>5</v>
      </c>
    </row>
    <row r="217" spans="1:4" x14ac:dyDescent="0.25">
      <c r="A217" s="3" t="s">
        <v>228</v>
      </c>
      <c r="B217">
        <v>1</v>
      </c>
      <c r="D217">
        <f t="shared" si="3"/>
        <v>6</v>
      </c>
    </row>
    <row r="218" spans="1:4" x14ac:dyDescent="0.25">
      <c r="A218" s="3" t="s">
        <v>229</v>
      </c>
      <c r="B218">
        <v>0</v>
      </c>
      <c r="D218">
        <f t="shared" si="3"/>
        <v>0</v>
      </c>
    </row>
    <row r="219" spans="1:4" x14ac:dyDescent="0.25">
      <c r="A219" s="3" t="s">
        <v>230</v>
      </c>
      <c r="B219">
        <v>0</v>
      </c>
      <c r="D219">
        <f t="shared" si="3"/>
        <v>0</v>
      </c>
    </row>
    <row r="220" spans="1:4" x14ac:dyDescent="0.25">
      <c r="A220" s="3" t="s">
        <v>231</v>
      </c>
      <c r="B220">
        <v>0</v>
      </c>
      <c r="D220">
        <f t="shared" si="3"/>
        <v>0</v>
      </c>
    </row>
    <row r="221" spans="1:4" x14ac:dyDescent="0.25">
      <c r="A221" s="3" t="s">
        <v>232</v>
      </c>
      <c r="B221">
        <v>0</v>
      </c>
      <c r="D221">
        <f t="shared" si="3"/>
        <v>0</v>
      </c>
    </row>
    <row r="222" spans="1:4" x14ac:dyDescent="0.25">
      <c r="A222" s="3" t="s">
        <v>233</v>
      </c>
      <c r="B222">
        <v>0</v>
      </c>
      <c r="D222">
        <f t="shared" si="3"/>
        <v>0</v>
      </c>
    </row>
    <row r="223" spans="1:4" x14ac:dyDescent="0.25">
      <c r="A223" s="3" t="s">
        <v>234</v>
      </c>
      <c r="B223">
        <v>1</v>
      </c>
      <c r="D223">
        <f t="shared" si="3"/>
        <v>1</v>
      </c>
    </row>
    <row r="224" spans="1:4" x14ac:dyDescent="0.25">
      <c r="A224" s="3" t="s">
        <v>235</v>
      </c>
      <c r="B224">
        <v>0</v>
      </c>
      <c r="D224">
        <f t="shared" si="3"/>
        <v>0</v>
      </c>
    </row>
    <row r="225" spans="1:4" x14ac:dyDescent="0.25">
      <c r="A225" s="3" t="s">
        <v>236</v>
      </c>
      <c r="B225">
        <v>0</v>
      </c>
      <c r="D225">
        <f t="shared" si="3"/>
        <v>0</v>
      </c>
    </row>
    <row r="226" spans="1:4" x14ac:dyDescent="0.25">
      <c r="A226" s="3" t="s">
        <v>237</v>
      </c>
      <c r="B226">
        <v>1</v>
      </c>
      <c r="D226">
        <f t="shared" si="3"/>
        <v>1</v>
      </c>
    </row>
    <row r="227" spans="1:4" x14ac:dyDescent="0.25">
      <c r="A227" s="3" t="s">
        <v>238</v>
      </c>
      <c r="B227">
        <v>0</v>
      </c>
      <c r="D227">
        <f t="shared" si="3"/>
        <v>0</v>
      </c>
    </row>
    <row r="228" spans="1:4" x14ac:dyDescent="0.25">
      <c r="A228" s="3" t="s">
        <v>239</v>
      </c>
      <c r="B228">
        <v>0</v>
      </c>
      <c r="D228">
        <f t="shared" si="3"/>
        <v>0</v>
      </c>
    </row>
    <row r="229" spans="1:4" x14ac:dyDescent="0.25">
      <c r="A229" s="3" t="s">
        <v>240</v>
      </c>
      <c r="B229">
        <v>1</v>
      </c>
      <c r="D229">
        <f t="shared" si="3"/>
        <v>1</v>
      </c>
    </row>
    <row r="230" spans="1:4" x14ac:dyDescent="0.25">
      <c r="A230" s="3" t="s">
        <v>241</v>
      </c>
      <c r="B230">
        <v>1</v>
      </c>
      <c r="D230">
        <f t="shared" si="3"/>
        <v>2</v>
      </c>
    </row>
    <row r="231" spans="1:4" x14ac:dyDescent="0.25">
      <c r="A231" s="3" t="s">
        <v>242</v>
      </c>
      <c r="B231">
        <v>1</v>
      </c>
      <c r="D231">
        <f t="shared" si="3"/>
        <v>3</v>
      </c>
    </row>
    <row r="232" spans="1:4" x14ac:dyDescent="0.25">
      <c r="A232" s="3" t="s">
        <v>243</v>
      </c>
      <c r="B232">
        <v>1</v>
      </c>
      <c r="D232">
        <f t="shared" si="3"/>
        <v>4</v>
      </c>
    </row>
    <row r="233" spans="1:4" x14ac:dyDescent="0.25">
      <c r="A233" s="3" t="s">
        <v>244</v>
      </c>
      <c r="B233">
        <v>0</v>
      </c>
      <c r="D233">
        <f t="shared" si="3"/>
        <v>0</v>
      </c>
    </row>
    <row r="234" spans="1:4" x14ac:dyDescent="0.25">
      <c r="A234" s="3" t="s">
        <v>245</v>
      </c>
      <c r="B234">
        <v>0</v>
      </c>
      <c r="D234">
        <f t="shared" si="3"/>
        <v>0</v>
      </c>
    </row>
    <row r="235" spans="1:4" x14ac:dyDescent="0.25">
      <c r="A235" s="3" t="s">
        <v>246</v>
      </c>
      <c r="B235">
        <v>1</v>
      </c>
      <c r="D235">
        <f t="shared" si="3"/>
        <v>1</v>
      </c>
    </row>
    <row r="236" spans="1:4" x14ac:dyDescent="0.25">
      <c r="A236" s="3" t="s">
        <v>247</v>
      </c>
      <c r="B236">
        <v>0</v>
      </c>
      <c r="D236">
        <f t="shared" si="3"/>
        <v>0</v>
      </c>
    </row>
    <row r="237" spans="1:4" x14ac:dyDescent="0.25">
      <c r="A237" s="3" t="s">
        <v>248</v>
      </c>
      <c r="B237">
        <v>1</v>
      </c>
      <c r="D237">
        <f t="shared" si="3"/>
        <v>1</v>
      </c>
    </row>
    <row r="238" spans="1:4" x14ac:dyDescent="0.25">
      <c r="A238" s="3" t="s">
        <v>249</v>
      </c>
      <c r="B238">
        <v>1</v>
      </c>
      <c r="D238">
        <f t="shared" si="3"/>
        <v>2</v>
      </c>
    </row>
    <row r="239" spans="1:4" x14ac:dyDescent="0.25">
      <c r="A239" s="3" t="s">
        <v>250</v>
      </c>
      <c r="B239">
        <v>1</v>
      </c>
      <c r="D239">
        <f t="shared" si="3"/>
        <v>3</v>
      </c>
    </row>
    <row r="240" spans="1:4" x14ac:dyDescent="0.25">
      <c r="A240" s="3" t="s">
        <v>251</v>
      </c>
      <c r="B240">
        <v>0</v>
      </c>
      <c r="D240">
        <f t="shared" si="3"/>
        <v>0</v>
      </c>
    </row>
    <row r="241" spans="1:4" x14ac:dyDescent="0.25">
      <c r="A241" s="3" t="s">
        <v>252</v>
      </c>
      <c r="B241">
        <v>1</v>
      </c>
      <c r="D241">
        <f t="shared" si="3"/>
        <v>1</v>
      </c>
    </row>
    <row r="242" spans="1:4" x14ac:dyDescent="0.25">
      <c r="A242" s="3" t="s">
        <v>253</v>
      </c>
      <c r="B242">
        <v>0</v>
      </c>
      <c r="D242">
        <f t="shared" si="3"/>
        <v>0</v>
      </c>
    </row>
    <row r="243" spans="1:4" x14ac:dyDescent="0.25">
      <c r="A243" s="3" t="s">
        <v>254</v>
      </c>
      <c r="B243">
        <v>1</v>
      </c>
      <c r="D243">
        <f t="shared" si="3"/>
        <v>1</v>
      </c>
    </row>
    <row r="244" spans="1:4" x14ac:dyDescent="0.25">
      <c r="A244" s="3" t="s">
        <v>255</v>
      </c>
      <c r="B244">
        <v>0</v>
      </c>
      <c r="D244">
        <f t="shared" si="3"/>
        <v>0</v>
      </c>
    </row>
    <row r="245" spans="1:4" x14ac:dyDescent="0.25">
      <c r="A245" s="3" t="s">
        <v>256</v>
      </c>
      <c r="B245">
        <v>1</v>
      </c>
      <c r="D245">
        <f t="shared" si="3"/>
        <v>1</v>
      </c>
    </row>
    <row r="246" spans="1:4" x14ac:dyDescent="0.25">
      <c r="A246" s="3" t="s">
        <v>257</v>
      </c>
      <c r="B246">
        <v>1</v>
      </c>
      <c r="D246">
        <f t="shared" si="3"/>
        <v>2</v>
      </c>
    </row>
    <row r="247" spans="1:4" x14ac:dyDescent="0.25">
      <c r="A247" s="3" t="s">
        <v>258</v>
      </c>
      <c r="B247">
        <v>1</v>
      </c>
      <c r="D247">
        <f t="shared" si="3"/>
        <v>3</v>
      </c>
    </row>
    <row r="248" spans="1:4" x14ac:dyDescent="0.25">
      <c r="A248" s="3" t="s">
        <v>259</v>
      </c>
      <c r="B248">
        <v>1</v>
      </c>
      <c r="D248">
        <f t="shared" si="3"/>
        <v>4</v>
      </c>
    </row>
    <row r="249" spans="1:4" x14ac:dyDescent="0.25">
      <c r="A249" s="3" t="s">
        <v>260</v>
      </c>
      <c r="B249">
        <v>1</v>
      </c>
      <c r="D249">
        <f t="shared" si="3"/>
        <v>5</v>
      </c>
    </row>
    <row r="250" spans="1:4" x14ac:dyDescent="0.25">
      <c r="A250" s="3" t="s">
        <v>261</v>
      </c>
      <c r="B250">
        <v>0</v>
      </c>
      <c r="D250">
        <f t="shared" si="3"/>
        <v>0</v>
      </c>
    </row>
    <row r="251" spans="1:4" x14ac:dyDescent="0.25">
      <c r="A251" s="3" t="s">
        <v>262</v>
      </c>
      <c r="B251">
        <v>0</v>
      </c>
      <c r="D251">
        <f t="shared" si="3"/>
        <v>0</v>
      </c>
    </row>
    <row r="252" spans="1:4" x14ac:dyDescent="0.25">
      <c r="A252" s="3" t="s">
        <v>263</v>
      </c>
      <c r="B252">
        <v>0</v>
      </c>
      <c r="D252">
        <f t="shared" si="3"/>
        <v>0</v>
      </c>
    </row>
    <row r="253" spans="1:4" x14ac:dyDescent="0.25">
      <c r="A253" s="3" t="s">
        <v>264</v>
      </c>
      <c r="B253">
        <v>0</v>
      </c>
      <c r="D253">
        <f t="shared" si="3"/>
        <v>0</v>
      </c>
    </row>
    <row r="254" spans="1:4" x14ac:dyDescent="0.25">
      <c r="A254" s="3" t="s">
        <v>265</v>
      </c>
      <c r="B254">
        <v>0</v>
      </c>
      <c r="D254">
        <f t="shared" si="3"/>
        <v>0</v>
      </c>
    </row>
    <row r="255" spans="1:4" x14ac:dyDescent="0.25">
      <c r="A255" s="3" t="s">
        <v>266</v>
      </c>
      <c r="B255">
        <v>1</v>
      </c>
      <c r="D255">
        <f t="shared" si="3"/>
        <v>1</v>
      </c>
    </row>
    <row r="256" spans="1:4" x14ac:dyDescent="0.25">
      <c r="A256" s="3" t="s">
        <v>267</v>
      </c>
      <c r="B256">
        <v>0</v>
      </c>
      <c r="D256">
        <f t="shared" si="3"/>
        <v>0</v>
      </c>
    </row>
    <row r="257" spans="1:4" x14ac:dyDescent="0.25">
      <c r="A257" s="3" t="s">
        <v>268</v>
      </c>
      <c r="B257">
        <v>1</v>
      </c>
      <c r="D257">
        <f t="shared" si="3"/>
        <v>1</v>
      </c>
    </row>
    <row r="258" spans="1:4" x14ac:dyDescent="0.25">
      <c r="A258" s="3" t="s">
        <v>269</v>
      </c>
      <c r="B258">
        <v>1</v>
      </c>
      <c r="D258">
        <f t="shared" si="3"/>
        <v>2</v>
      </c>
    </row>
    <row r="259" spans="1:4" x14ac:dyDescent="0.25">
      <c r="A259" s="3" t="s">
        <v>270</v>
      </c>
      <c r="B259">
        <v>0</v>
      </c>
      <c r="D259">
        <f t="shared" si="3"/>
        <v>0</v>
      </c>
    </row>
    <row r="260" spans="1:4" x14ac:dyDescent="0.25">
      <c r="A260" s="3" t="s">
        <v>271</v>
      </c>
      <c r="B260">
        <v>1</v>
      </c>
      <c r="D260">
        <f t="shared" si="3"/>
        <v>1</v>
      </c>
    </row>
    <row r="261" spans="1:4" x14ac:dyDescent="0.25">
      <c r="A261" s="3" t="s">
        <v>272</v>
      </c>
      <c r="B261">
        <v>0</v>
      </c>
      <c r="D261">
        <f t="shared" si="3"/>
        <v>0</v>
      </c>
    </row>
    <row r="262" spans="1:4" x14ac:dyDescent="0.25">
      <c r="A262" s="3" t="s">
        <v>273</v>
      </c>
      <c r="B262">
        <v>1</v>
      </c>
      <c r="D262">
        <f t="shared" si="3"/>
        <v>1</v>
      </c>
    </row>
    <row r="263" spans="1:4" x14ac:dyDescent="0.25">
      <c r="A263" s="3" t="s">
        <v>274</v>
      </c>
      <c r="B263">
        <v>1</v>
      </c>
      <c r="D263">
        <f t="shared" ref="D263:D326" si="4">IF(B263=1,D262+1,0)</f>
        <v>2</v>
      </c>
    </row>
    <row r="264" spans="1:4" x14ac:dyDescent="0.25">
      <c r="A264" s="3" t="s">
        <v>275</v>
      </c>
      <c r="B264">
        <v>0</v>
      </c>
      <c r="D264">
        <f t="shared" si="4"/>
        <v>0</v>
      </c>
    </row>
    <row r="265" spans="1:4" x14ac:dyDescent="0.25">
      <c r="A265" s="3" t="s">
        <v>276</v>
      </c>
      <c r="B265">
        <v>0</v>
      </c>
      <c r="D265">
        <f t="shared" si="4"/>
        <v>0</v>
      </c>
    </row>
    <row r="266" spans="1:4" x14ac:dyDescent="0.25">
      <c r="A266" s="3" t="s">
        <v>277</v>
      </c>
      <c r="B266">
        <v>1</v>
      </c>
      <c r="D266">
        <f t="shared" si="4"/>
        <v>1</v>
      </c>
    </row>
    <row r="267" spans="1:4" x14ac:dyDescent="0.25">
      <c r="A267" s="3" t="s">
        <v>278</v>
      </c>
      <c r="B267">
        <v>1</v>
      </c>
      <c r="D267">
        <f t="shared" si="4"/>
        <v>2</v>
      </c>
    </row>
    <row r="268" spans="1:4" x14ac:dyDescent="0.25">
      <c r="A268" s="3" t="s">
        <v>279</v>
      </c>
      <c r="B268">
        <v>0</v>
      </c>
      <c r="D268">
        <f t="shared" si="4"/>
        <v>0</v>
      </c>
    </row>
    <row r="269" spans="1:4" x14ac:dyDescent="0.25">
      <c r="A269" s="3" t="s">
        <v>280</v>
      </c>
      <c r="B269">
        <v>0</v>
      </c>
      <c r="D269">
        <f t="shared" si="4"/>
        <v>0</v>
      </c>
    </row>
    <row r="270" spans="1:4" x14ac:dyDescent="0.25">
      <c r="A270" s="3" t="s">
        <v>281</v>
      </c>
      <c r="B270">
        <v>0</v>
      </c>
      <c r="D270">
        <f t="shared" si="4"/>
        <v>0</v>
      </c>
    </row>
    <row r="271" spans="1:4" x14ac:dyDescent="0.25">
      <c r="A271" s="3" t="s">
        <v>282</v>
      </c>
      <c r="B271">
        <v>0</v>
      </c>
      <c r="D271">
        <f t="shared" si="4"/>
        <v>0</v>
      </c>
    </row>
    <row r="272" spans="1:4" x14ac:dyDescent="0.25">
      <c r="A272" s="3" t="s">
        <v>283</v>
      </c>
      <c r="B272">
        <v>1</v>
      </c>
      <c r="D272">
        <f t="shared" si="4"/>
        <v>1</v>
      </c>
    </row>
    <row r="273" spans="1:4" x14ac:dyDescent="0.25">
      <c r="A273" s="3" t="s">
        <v>284</v>
      </c>
      <c r="B273">
        <v>0</v>
      </c>
      <c r="D273">
        <f t="shared" si="4"/>
        <v>0</v>
      </c>
    </row>
    <row r="274" spans="1:4" x14ac:dyDescent="0.25">
      <c r="A274" s="3" t="s">
        <v>285</v>
      </c>
      <c r="B274">
        <v>0</v>
      </c>
      <c r="D274">
        <f t="shared" si="4"/>
        <v>0</v>
      </c>
    </row>
    <row r="275" spans="1:4" x14ac:dyDescent="0.25">
      <c r="A275" s="3" t="s">
        <v>286</v>
      </c>
      <c r="B275">
        <v>0</v>
      </c>
      <c r="D275">
        <f t="shared" si="4"/>
        <v>0</v>
      </c>
    </row>
    <row r="276" spans="1:4" x14ac:dyDescent="0.25">
      <c r="A276" s="3" t="s">
        <v>287</v>
      </c>
      <c r="B276">
        <v>1</v>
      </c>
      <c r="D276">
        <f t="shared" si="4"/>
        <v>1</v>
      </c>
    </row>
    <row r="277" spans="1:4" x14ac:dyDescent="0.25">
      <c r="A277" s="3" t="s">
        <v>288</v>
      </c>
      <c r="B277">
        <v>0</v>
      </c>
      <c r="D277">
        <f t="shared" si="4"/>
        <v>0</v>
      </c>
    </row>
    <row r="278" spans="1:4" x14ac:dyDescent="0.25">
      <c r="A278" s="3" t="s">
        <v>289</v>
      </c>
      <c r="B278">
        <v>0</v>
      </c>
      <c r="D278">
        <f t="shared" si="4"/>
        <v>0</v>
      </c>
    </row>
    <row r="279" spans="1:4" x14ac:dyDescent="0.25">
      <c r="A279" s="3" t="s">
        <v>290</v>
      </c>
      <c r="B279">
        <v>1</v>
      </c>
      <c r="D279">
        <f t="shared" si="4"/>
        <v>1</v>
      </c>
    </row>
    <row r="280" spans="1:4" x14ac:dyDescent="0.25">
      <c r="A280" s="3" t="s">
        <v>291</v>
      </c>
      <c r="B280">
        <v>0</v>
      </c>
      <c r="D280">
        <f t="shared" si="4"/>
        <v>0</v>
      </c>
    </row>
    <row r="281" spans="1:4" x14ac:dyDescent="0.25">
      <c r="A281" s="3" t="s">
        <v>292</v>
      </c>
      <c r="B281">
        <v>1</v>
      </c>
      <c r="D281">
        <f t="shared" si="4"/>
        <v>1</v>
      </c>
    </row>
    <row r="282" spans="1:4" x14ac:dyDescent="0.25">
      <c r="A282" s="3" t="s">
        <v>293</v>
      </c>
      <c r="B282">
        <v>0</v>
      </c>
      <c r="D282">
        <f>IF(B282=1,D281+1,0)</f>
        <v>0</v>
      </c>
    </row>
    <row r="283" spans="1:4" x14ac:dyDescent="0.25">
      <c r="A283" s="3" t="s">
        <v>294</v>
      </c>
      <c r="B283">
        <v>1</v>
      </c>
      <c r="D283">
        <f t="shared" si="4"/>
        <v>1</v>
      </c>
    </row>
    <row r="284" spans="1:4" x14ac:dyDescent="0.25">
      <c r="A284" s="3" t="s">
        <v>295</v>
      </c>
      <c r="B284">
        <v>1</v>
      </c>
      <c r="D284">
        <f t="shared" si="4"/>
        <v>2</v>
      </c>
    </row>
    <row r="285" spans="1:4" x14ac:dyDescent="0.25">
      <c r="A285" s="3" t="s">
        <v>296</v>
      </c>
      <c r="B285">
        <v>1</v>
      </c>
      <c r="D285">
        <f t="shared" si="4"/>
        <v>3</v>
      </c>
    </row>
    <row r="286" spans="1:4" x14ac:dyDescent="0.25">
      <c r="A286" s="3" t="s">
        <v>297</v>
      </c>
      <c r="B286">
        <v>1</v>
      </c>
      <c r="D286">
        <f t="shared" si="4"/>
        <v>4</v>
      </c>
    </row>
    <row r="287" spans="1:4" x14ac:dyDescent="0.25">
      <c r="A287" s="3" t="s">
        <v>298</v>
      </c>
      <c r="B287">
        <v>1</v>
      </c>
      <c r="D287">
        <f t="shared" si="4"/>
        <v>5</v>
      </c>
    </row>
    <row r="288" spans="1:4" x14ac:dyDescent="0.25">
      <c r="A288" s="3" t="s">
        <v>299</v>
      </c>
      <c r="B288">
        <v>1</v>
      </c>
      <c r="D288">
        <f t="shared" si="4"/>
        <v>6</v>
      </c>
    </row>
    <row r="289" spans="1:4" x14ac:dyDescent="0.25">
      <c r="A289" s="3" t="s">
        <v>300</v>
      </c>
      <c r="B289">
        <v>1</v>
      </c>
      <c r="D289">
        <f t="shared" si="4"/>
        <v>7</v>
      </c>
    </row>
    <row r="290" spans="1:4" x14ac:dyDescent="0.25">
      <c r="A290" s="3" t="s">
        <v>301</v>
      </c>
      <c r="B290">
        <v>1</v>
      </c>
      <c r="D290">
        <f t="shared" si="4"/>
        <v>8</v>
      </c>
    </row>
    <row r="291" spans="1:4" x14ac:dyDescent="0.25">
      <c r="A291" s="3" t="s">
        <v>302</v>
      </c>
      <c r="B291">
        <v>0</v>
      </c>
      <c r="D291">
        <f t="shared" si="4"/>
        <v>0</v>
      </c>
    </row>
    <row r="292" spans="1:4" x14ac:dyDescent="0.25">
      <c r="A292" s="3" t="s">
        <v>303</v>
      </c>
      <c r="B292">
        <v>0</v>
      </c>
      <c r="D292">
        <f t="shared" si="4"/>
        <v>0</v>
      </c>
    </row>
    <row r="293" spans="1:4" x14ac:dyDescent="0.25">
      <c r="A293" s="3" t="s">
        <v>304</v>
      </c>
      <c r="B293">
        <v>1</v>
      </c>
      <c r="D293">
        <f t="shared" si="4"/>
        <v>1</v>
      </c>
    </row>
    <row r="294" spans="1:4" x14ac:dyDescent="0.25">
      <c r="A294" s="3" t="s">
        <v>305</v>
      </c>
      <c r="B294">
        <v>1</v>
      </c>
      <c r="D294">
        <f t="shared" si="4"/>
        <v>2</v>
      </c>
    </row>
    <row r="295" spans="1:4" x14ac:dyDescent="0.25">
      <c r="A295" s="3" t="s">
        <v>306</v>
      </c>
      <c r="B295">
        <v>0</v>
      </c>
      <c r="D295">
        <f t="shared" si="4"/>
        <v>0</v>
      </c>
    </row>
    <row r="296" spans="1:4" x14ac:dyDescent="0.25">
      <c r="A296" s="3" t="s">
        <v>307</v>
      </c>
      <c r="B296">
        <v>1</v>
      </c>
      <c r="D296">
        <f t="shared" si="4"/>
        <v>1</v>
      </c>
    </row>
    <row r="297" spans="1:4" x14ac:dyDescent="0.25">
      <c r="A297" s="3" t="s">
        <v>308</v>
      </c>
      <c r="B297">
        <v>1</v>
      </c>
      <c r="D297">
        <f t="shared" si="4"/>
        <v>2</v>
      </c>
    </row>
    <row r="298" spans="1:4" x14ac:dyDescent="0.25">
      <c r="A298" s="3" t="s">
        <v>309</v>
      </c>
      <c r="B298">
        <v>1</v>
      </c>
      <c r="D298">
        <f t="shared" si="4"/>
        <v>3</v>
      </c>
    </row>
    <row r="299" spans="1:4" x14ac:dyDescent="0.25">
      <c r="A299" s="3" t="s">
        <v>310</v>
      </c>
      <c r="B299">
        <v>1</v>
      </c>
      <c r="D299">
        <f t="shared" si="4"/>
        <v>4</v>
      </c>
    </row>
    <row r="300" spans="1:4" x14ac:dyDescent="0.25">
      <c r="A300" s="3" t="s">
        <v>311</v>
      </c>
      <c r="B300">
        <v>0</v>
      </c>
      <c r="D300">
        <f t="shared" si="4"/>
        <v>0</v>
      </c>
    </row>
    <row r="301" spans="1:4" x14ac:dyDescent="0.25">
      <c r="A301" s="3" t="s">
        <v>312</v>
      </c>
      <c r="B301">
        <v>1</v>
      </c>
      <c r="D301">
        <f t="shared" si="4"/>
        <v>1</v>
      </c>
    </row>
    <row r="302" spans="1:4" x14ac:dyDescent="0.25">
      <c r="A302" s="3" t="s">
        <v>313</v>
      </c>
      <c r="B302">
        <v>1</v>
      </c>
      <c r="D302">
        <f t="shared" si="4"/>
        <v>2</v>
      </c>
    </row>
    <row r="303" spans="1:4" x14ac:dyDescent="0.25">
      <c r="A303" s="3" t="s">
        <v>314</v>
      </c>
      <c r="B303">
        <v>1</v>
      </c>
      <c r="D303">
        <f t="shared" si="4"/>
        <v>3</v>
      </c>
    </row>
    <row r="304" spans="1:4" x14ac:dyDescent="0.25">
      <c r="A304" s="3" t="s">
        <v>315</v>
      </c>
      <c r="B304">
        <v>1</v>
      </c>
      <c r="D304">
        <f t="shared" si="4"/>
        <v>4</v>
      </c>
    </row>
    <row r="305" spans="1:4" x14ac:dyDescent="0.25">
      <c r="A305" s="3" t="s">
        <v>316</v>
      </c>
      <c r="B305">
        <v>0</v>
      </c>
      <c r="D305">
        <f t="shared" si="4"/>
        <v>0</v>
      </c>
    </row>
    <row r="306" spans="1:4" x14ac:dyDescent="0.25">
      <c r="A306" s="3" t="s">
        <v>317</v>
      </c>
      <c r="B306">
        <v>1</v>
      </c>
      <c r="D306">
        <f t="shared" si="4"/>
        <v>1</v>
      </c>
    </row>
    <row r="307" spans="1:4" x14ac:dyDescent="0.25">
      <c r="A307" s="3" t="s">
        <v>318</v>
      </c>
      <c r="B307">
        <v>0</v>
      </c>
      <c r="D307">
        <f t="shared" si="4"/>
        <v>0</v>
      </c>
    </row>
    <row r="308" spans="1:4" x14ac:dyDescent="0.25">
      <c r="A308" s="3" t="s">
        <v>319</v>
      </c>
      <c r="B308">
        <v>1</v>
      </c>
      <c r="D308">
        <f t="shared" si="4"/>
        <v>1</v>
      </c>
    </row>
    <row r="309" spans="1:4" x14ac:dyDescent="0.25">
      <c r="A309" s="3" t="s">
        <v>320</v>
      </c>
      <c r="B309">
        <v>1</v>
      </c>
      <c r="D309">
        <f t="shared" si="4"/>
        <v>2</v>
      </c>
    </row>
    <row r="310" spans="1:4" x14ac:dyDescent="0.25">
      <c r="A310" s="3" t="s">
        <v>321</v>
      </c>
      <c r="B310">
        <v>1</v>
      </c>
      <c r="D310">
        <f t="shared" si="4"/>
        <v>3</v>
      </c>
    </row>
    <row r="311" spans="1:4" x14ac:dyDescent="0.25">
      <c r="A311" s="3" t="s">
        <v>322</v>
      </c>
      <c r="B311">
        <v>0</v>
      </c>
      <c r="D311">
        <f t="shared" si="4"/>
        <v>0</v>
      </c>
    </row>
    <row r="312" spans="1:4" x14ac:dyDescent="0.25">
      <c r="A312" s="3" t="s">
        <v>323</v>
      </c>
      <c r="B312">
        <v>1</v>
      </c>
      <c r="D312">
        <f t="shared" si="4"/>
        <v>1</v>
      </c>
    </row>
    <row r="313" spans="1:4" x14ac:dyDescent="0.25">
      <c r="A313" s="3" t="s">
        <v>324</v>
      </c>
      <c r="B313">
        <v>0</v>
      </c>
      <c r="D313">
        <f t="shared" si="4"/>
        <v>0</v>
      </c>
    </row>
    <row r="314" spans="1:4" x14ac:dyDescent="0.25">
      <c r="A314" s="3" t="s">
        <v>325</v>
      </c>
      <c r="B314">
        <v>1</v>
      </c>
      <c r="D314">
        <f t="shared" si="4"/>
        <v>1</v>
      </c>
    </row>
    <row r="315" spans="1:4" x14ac:dyDescent="0.25">
      <c r="A315" s="3" t="s">
        <v>326</v>
      </c>
      <c r="B315">
        <v>1</v>
      </c>
      <c r="D315">
        <f t="shared" si="4"/>
        <v>2</v>
      </c>
    </row>
    <row r="316" spans="1:4" x14ac:dyDescent="0.25">
      <c r="A316" s="3" t="s">
        <v>327</v>
      </c>
      <c r="B316">
        <v>0</v>
      </c>
      <c r="D316">
        <f t="shared" si="4"/>
        <v>0</v>
      </c>
    </row>
    <row r="317" spans="1:4" x14ac:dyDescent="0.25">
      <c r="A317" s="3" t="s">
        <v>328</v>
      </c>
      <c r="B317">
        <v>1</v>
      </c>
      <c r="D317">
        <f t="shared" si="4"/>
        <v>1</v>
      </c>
    </row>
    <row r="318" spans="1:4" x14ac:dyDescent="0.25">
      <c r="A318" s="3" t="s">
        <v>329</v>
      </c>
      <c r="B318">
        <v>1</v>
      </c>
      <c r="D318">
        <f t="shared" si="4"/>
        <v>2</v>
      </c>
    </row>
    <row r="319" spans="1:4" x14ac:dyDescent="0.25">
      <c r="A319" s="3" t="s">
        <v>330</v>
      </c>
      <c r="B319">
        <v>0</v>
      </c>
      <c r="D319">
        <f t="shared" si="4"/>
        <v>0</v>
      </c>
    </row>
    <row r="320" spans="1:4" x14ac:dyDescent="0.25">
      <c r="A320" s="3" t="s">
        <v>331</v>
      </c>
      <c r="B320">
        <v>1</v>
      </c>
      <c r="D320">
        <f t="shared" si="4"/>
        <v>1</v>
      </c>
    </row>
    <row r="321" spans="1:4" x14ac:dyDescent="0.25">
      <c r="A321" s="3" t="s">
        <v>332</v>
      </c>
      <c r="B321">
        <v>1</v>
      </c>
      <c r="D321">
        <f t="shared" si="4"/>
        <v>2</v>
      </c>
    </row>
    <row r="322" spans="1:4" x14ac:dyDescent="0.25">
      <c r="A322" s="3" t="s">
        <v>333</v>
      </c>
      <c r="B322">
        <v>1</v>
      </c>
      <c r="D322">
        <f t="shared" si="4"/>
        <v>3</v>
      </c>
    </row>
    <row r="323" spans="1:4" x14ac:dyDescent="0.25">
      <c r="A323" s="3" t="s">
        <v>334</v>
      </c>
      <c r="B323">
        <v>0</v>
      </c>
      <c r="D323">
        <f t="shared" si="4"/>
        <v>0</v>
      </c>
    </row>
    <row r="324" spans="1:4" x14ac:dyDescent="0.25">
      <c r="A324" s="3" t="s">
        <v>335</v>
      </c>
      <c r="B324">
        <v>1</v>
      </c>
      <c r="D324">
        <f t="shared" si="4"/>
        <v>1</v>
      </c>
    </row>
    <row r="325" spans="1:4" x14ac:dyDescent="0.25">
      <c r="A325" s="3" t="s">
        <v>336</v>
      </c>
      <c r="B325">
        <v>0</v>
      </c>
      <c r="D325">
        <f t="shared" si="4"/>
        <v>0</v>
      </c>
    </row>
    <row r="326" spans="1:4" x14ac:dyDescent="0.25">
      <c r="A326" s="3" t="s">
        <v>337</v>
      </c>
      <c r="B326">
        <v>1</v>
      </c>
      <c r="D326">
        <f t="shared" si="4"/>
        <v>1</v>
      </c>
    </row>
    <row r="327" spans="1:4" x14ac:dyDescent="0.25">
      <c r="A327" s="3" t="s">
        <v>338</v>
      </c>
      <c r="B327">
        <v>1</v>
      </c>
      <c r="D327">
        <f t="shared" ref="D327:D368" si="5">IF(B327=1,D326+1,0)</f>
        <v>2</v>
      </c>
    </row>
    <row r="328" spans="1:4" x14ac:dyDescent="0.25">
      <c r="A328" s="3" t="s">
        <v>339</v>
      </c>
      <c r="B328">
        <v>1</v>
      </c>
      <c r="D328">
        <f t="shared" si="5"/>
        <v>3</v>
      </c>
    </row>
    <row r="329" spans="1:4" x14ac:dyDescent="0.25">
      <c r="A329" s="3" t="s">
        <v>340</v>
      </c>
      <c r="B329">
        <v>1</v>
      </c>
      <c r="D329">
        <f t="shared" si="5"/>
        <v>4</v>
      </c>
    </row>
    <row r="330" spans="1:4" x14ac:dyDescent="0.25">
      <c r="A330" s="3" t="s">
        <v>341</v>
      </c>
      <c r="B330">
        <v>1</v>
      </c>
      <c r="D330">
        <f t="shared" si="5"/>
        <v>5</v>
      </c>
    </row>
    <row r="331" spans="1:4" x14ac:dyDescent="0.25">
      <c r="A331" s="3" t="s">
        <v>342</v>
      </c>
      <c r="B331">
        <v>1</v>
      </c>
      <c r="D331">
        <f t="shared" si="5"/>
        <v>6</v>
      </c>
    </row>
    <row r="332" spans="1:4" x14ac:dyDescent="0.25">
      <c r="A332" s="3" t="s">
        <v>343</v>
      </c>
      <c r="B332">
        <v>0</v>
      </c>
      <c r="D332">
        <f t="shared" si="5"/>
        <v>0</v>
      </c>
    </row>
    <row r="333" spans="1:4" x14ac:dyDescent="0.25">
      <c r="A333" s="3" t="s">
        <v>344</v>
      </c>
      <c r="B333">
        <v>1</v>
      </c>
      <c r="D333">
        <f t="shared" si="5"/>
        <v>1</v>
      </c>
    </row>
    <row r="334" spans="1:4" x14ac:dyDescent="0.25">
      <c r="A334" s="3" t="s">
        <v>345</v>
      </c>
      <c r="B334">
        <v>1</v>
      </c>
      <c r="D334">
        <f t="shared" si="5"/>
        <v>2</v>
      </c>
    </row>
    <row r="335" spans="1:4" x14ac:dyDescent="0.25">
      <c r="A335" s="3" t="s">
        <v>346</v>
      </c>
      <c r="B335">
        <v>1</v>
      </c>
      <c r="D335">
        <f t="shared" si="5"/>
        <v>3</v>
      </c>
    </row>
    <row r="336" spans="1:4" x14ac:dyDescent="0.25">
      <c r="A336" s="3" t="s">
        <v>347</v>
      </c>
      <c r="B336">
        <v>1</v>
      </c>
      <c r="D336">
        <f t="shared" si="5"/>
        <v>4</v>
      </c>
    </row>
    <row r="337" spans="1:4" x14ac:dyDescent="0.25">
      <c r="A337" s="3" t="s">
        <v>348</v>
      </c>
      <c r="B337">
        <v>1</v>
      </c>
      <c r="D337">
        <f t="shared" si="5"/>
        <v>5</v>
      </c>
    </row>
    <row r="338" spans="1:4" x14ac:dyDescent="0.25">
      <c r="A338" s="3" t="s">
        <v>349</v>
      </c>
      <c r="B338">
        <v>0</v>
      </c>
      <c r="D338">
        <f t="shared" si="5"/>
        <v>0</v>
      </c>
    </row>
    <row r="339" spans="1:4" x14ac:dyDescent="0.25">
      <c r="A339" s="3" t="s">
        <v>350</v>
      </c>
      <c r="B339">
        <v>1</v>
      </c>
      <c r="D339">
        <f t="shared" si="5"/>
        <v>1</v>
      </c>
    </row>
    <row r="340" spans="1:4" x14ac:dyDescent="0.25">
      <c r="A340" s="3" t="s">
        <v>351</v>
      </c>
      <c r="B340">
        <v>0</v>
      </c>
      <c r="D340">
        <f t="shared" si="5"/>
        <v>0</v>
      </c>
    </row>
    <row r="341" spans="1:4" x14ac:dyDescent="0.25">
      <c r="A341" s="3" t="s">
        <v>352</v>
      </c>
      <c r="B341">
        <v>0</v>
      </c>
      <c r="D341">
        <f t="shared" si="5"/>
        <v>0</v>
      </c>
    </row>
    <row r="342" spans="1:4" x14ac:dyDescent="0.25">
      <c r="A342" s="3" t="s">
        <v>353</v>
      </c>
      <c r="B342">
        <v>1</v>
      </c>
      <c r="D342">
        <f t="shared" si="5"/>
        <v>1</v>
      </c>
    </row>
    <row r="343" spans="1:4" x14ac:dyDescent="0.25">
      <c r="A343" s="3" t="s">
        <v>354</v>
      </c>
      <c r="B343">
        <v>1</v>
      </c>
      <c r="D343">
        <f t="shared" si="5"/>
        <v>2</v>
      </c>
    </row>
    <row r="344" spans="1:4" x14ac:dyDescent="0.25">
      <c r="A344" s="3" t="s">
        <v>355</v>
      </c>
      <c r="B344">
        <v>0</v>
      </c>
      <c r="D344">
        <f t="shared" si="5"/>
        <v>0</v>
      </c>
    </row>
    <row r="345" spans="1:4" x14ac:dyDescent="0.25">
      <c r="A345" s="3" t="s">
        <v>356</v>
      </c>
      <c r="B345">
        <v>0</v>
      </c>
      <c r="D345">
        <f t="shared" si="5"/>
        <v>0</v>
      </c>
    </row>
    <row r="346" spans="1:4" x14ac:dyDescent="0.25">
      <c r="A346" s="3" t="s">
        <v>357</v>
      </c>
      <c r="B346">
        <v>0</v>
      </c>
      <c r="D346">
        <f t="shared" si="5"/>
        <v>0</v>
      </c>
    </row>
    <row r="347" spans="1:4" x14ac:dyDescent="0.25">
      <c r="A347" s="3" t="s">
        <v>358</v>
      </c>
      <c r="B347">
        <v>1</v>
      </c>
      <c r="D347">
        <f t="shared" si="5"/>
        <v>1</v>
      </c>
    </row>
    <row r="348" spans="1:4" x14ac:dyDescent="0.25">
      <c r="A348" s="3" t="s">
        <v>359</v>
      </c>
      <c r="B348">
        <v>1</v>
      </c>
      <c r="D348">
        <f t="shared" si="5"/>
        <v>2</v>
      </c>
    </row>
    <row r="349" spans="1:4" x14ac:dyDescent="0.25">
      <c r="A349" s="3" t="s">
        <v>360</v>
      </c>
      <c r="B349">
        <v>1</v>
      </c>
      <c r="D349">
        <f t="shared" si="5"/>
        <v>3</v>
      </c>
    </row>
    <row r="350" spans="1:4" x14ac:dyDescent="0.25">
      <c r="A350" s="3" t="s">
        <v>361</v>
      </c>
      <c r="B350">
        <v>0</v>
      </c>
      <c r="D350">
        <f t="shared" si="5"/>
        <v>0</v>
      </c>
    </row>
    <row r="351" spans="1:4" x14ac:dyDescent="0.25">
      <c r="A351" s="3" t="s">
        <v>362</v>
      </c>
      <c r="B351">
        <v>1</v>
      </c>
      <c r="D351">
        <f t="shared" si="5"/>
        <v>1</v>
      </c>
    </row>
    <row r="352" spans="1:4" x14ac:dyDescent="0.25">
      <c r="A352" s="3" t="s">
        <v>363</v>
      </c>
      <c r="B352">
        <v>1</v>
      </c>
      <c r="D352">
        <f t="shared" si="5"/>
        <v>2</v>
      </c>
    </row>
    <row r="353" spans="1:4" x14ac:dyDescent="0.25">
      <c r="A353" s="3" t="s">
        <v>364</v>
      </c>
      <c r="B353">
        <v>0</v>
      </c>
      <c r="D353">
        <f t="shared" si="5"/>
        <v>0</v>
      </c>
    </row>
    <row r="354" spans="1:4" x14ac:dyDescent="0.25">
      <c r="A354" s="3" t="s">
        <v>365</v>
      </c>
      <c r="B354">
        <v>0</v>
      </c>
      <c r="D354">
        <f t="shared" si="5"/>
        <v>0</v>
      </c>
    </row>
    <row r="355" spans="1:4" x14ac:dyDescent="0.25">
      <c r="A355" s="3" t="s">
        <v>366</v>
      </c>
      <c r="B355">
        <v>1</v>
      </c>
      <c r="D355">
        <f t="shared" si="5"/>
        <v>1</v>
      </c>
    </row>
    <row r="356" spans="1:4" x14ac:dyDescent="0.25">
      <c r="A356" s="3" t="s">
        <v>367</v>
      </c>
      <c r="B356">
        <v>1</v>
      </c>
      <c r="D356">
        <f t="shared" si="5"/>
        <v>2</v>
      </c>
    </row>
    <row r="357" spans="1:4" x14ac:dyDescent="0.25">
      <c r="A357" s="3" t="s">
        <v>368</v>
      </c>
      <c r="B357">
        <v>1</v>
      </c>
      <c r="D357">
        <f t="shared" si="5"/>
        <v>3</v>
      </c>
    </row>
    <row r="358" spans="1:4" x14ac:dyDescent="0.25">
      <c r="A358" s="3" t="s">
        <v>369</v>
      </c>
      <c r="B358">
        <v>0</v>
      </c>
      <c r="D358">
        <f t="shared" si="5"/>
        <v>0</v>
      </c>
    </row>
    <row r="359" spans="1:4" x14ac:dyDescent="0.25">
      <c r="A359" s="3" t="s">
        <v>370</v>
      </c>
      <c r="B359">
        <v>1</v>
      </c>
      <c r="D359">
        <f t="shared" si="5"/>
        <v>1</v>
      </c>
    </row>
    <row r="360" spans="1:4" x14ac:dyDescent="0.25">
      <c r="A360" s="3" t="s">
        <v>371</v>
      </c>
      <c r="B360">
        <v>1</v>
      </c>
      <c r="D360">
        <f t="shared" si="5"/>
        <v>2</v>
      </c>
    </row>
    <row r="361" spans="1:4" x14ac:dyDescent="0.25">
      <c r="A361" s="3" t="s">
        <v>372</v>
      </c>
      <c r="B361">
        <v>1</v>
      </c>
      <c r="D361">
        <f t="shared" si="5"/>
        <v>3</v>
      </c>
    </row>
    <row r="362" spans="1:4" x14ac:dyDescent="0.25">
      <c r="A362" s="3" t="s">
        <v>373</v>
      </c>
      <c r="B362">
        <v>1</v>
      </c>
      <c r="D362">
        <f t="shared" si="5"/>
        <v>4</v>
      </c>
    </row>
    <row r="363" spans="1:4" x14ac:dyDescent="0.25">
      <c r="A363" s="3" t="s">
        <v>374</v>
      </c>
      <c r="B363">
        <v>0</v>
      </c>
      <c r="D363">
        <f t="shared" si="5"/>
        <v>0</v>
      </c>
    </row>
    <row r="364" spans="1:4" x14ac:dyDescent="0.25">
      <c r="A364" s="3" t="s">
        <v>375</v>
      </c>
      <c r="B364">
        <v>1</v>
      </c>
      <c r="D364">
        <f t="shared" si="5"/>
        <v>1</v>
      </c>
    </row>
    <row r="365" spans="1:4" x14ac:dyDescent="0.25">
      <c r="A365" s="3" t="s">
        <v>376</v>
      </c>
      <c r="B365">
        <v>1</v>
      </c>
      <c r="D365">
        <f t="shared" si="5"/>
        <v>2</v>
      </c>
    </row>
    <row r="366" spans="1:4" x14ac:dyDescent="0.25">
      <c r="A366" s="3" t="s">
        <v>377</v>
      </c>
      <c r="B366">
        <v>1</v>
      </c>
      <c r="D366">
        <f t="shared" si="5"/>
        <v>3</v>
      </c>
    </row>
    <row r="367" spans="1:4" x14ac:dyDescent="0.25">
      <c r="A367" s="3" t="s">
        <v>378</v>
      </c>
      <c r="B367">
        <v>0</v>
      </c>
      <c r="D367">
        <f t="shared" si="5"/>
        <v>0</v>
      </c>
    </row>
    <row r="368" spans="1:4" x14ac:dyDescent="0.25">
      <c r="A368" s="3" t="s">
        <v>379</v>
      </c>
      <c r="B368">
        <v>0</v>
      </c>
      <c r="D368">
        <f t="shared" si="5"/>
        <v>0</v>
      </c>
    </row>
    <row r="369" spans="1:2" x14ac:dyDescent="0.25">
      <c r="A369" s="3" t="s">
        <v>15</v>
      </c>
      <c r="B369">
        <v>222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1FFE-69D2-4857-86FB-E17AAE222E85}">
  <dimension ref="A3:N9"/>
  <sheetViews>
    <sheetView tabSelected="1" workbookViewId="0">
      <selection activeCell="G20" sqref="G20"/>
    </sheetView>
  </sheetViews>
  <sheetFormatPr defaultRowHeight="15" x14ac:dyDescent="0.25"/>
  <cols>
    <col min="1" max="1" width="27.5703125" bestFit="1" customWidth="1"/>
    <col min="2" max="2" width="17.7109375" bestFit="1" customWidth="1"/>
    <col min="3" max="13" width="7" bestFit="1" customWidth="1"/>
    <col min="14" max="15" width="14.28515625" bestFit="1" customWidth="1"/>
    <col min="16" max="32" width="6.140625" bestFit="1" customWidth="1"/>
    <col min="33" max="60" width="6" bestFit="1" customWidth="1"/>
    <col min="61" max="91" width="7" bestFit="1" customWidth="1"/>
    <col min="92" max="121" width="6.7109375" bestFit="1" customWidth="1"/>
    <col min="122" max="152" width="6.85546875" bestFit="1" customWidth="1"/>
    <col min="153" max="182" width="6.42578125" bestFit="1" customWidth="1"/>
    <col min="183" max="184" width="5.85546875" bestFit="1" customWidth="1"/>
    <col min="185" max="185" width="6" bestFit="1" customWidth="1"/>
    <col min="186" max="188" width="5.85546875" bestFit="1" customWidth="1"/>
    <col min="189" max="189" width="6" bestFit="1" customWidth="1"/>
    <col min="190" max="190" width="5.85546875" bestFit="1" customWidth="1"/>
    <col min="191" max="191" width="6" bestFit="1" customWidth="1"/>
    <col min="192" max="192" width="5.85546875" bestFit="1" customWidth="1"/>
    <col min="193" max="193" width="6" bestFit="1" customWidth="1"/>
    <col min="194" max="194" width="5.85546875" bestFit="1" customWidth="1"/>
    <col min="195" max="195" width="6" bestFit="1" customWidth="1"/>
    <col min="196" max="196" width="5.85546875" bestFit="1" customWidth="1"/>
    <col min="197" max="197" width="6" bestFit="1" customWidth="1"/>
    <col min="198" max="199" width="5.85546875" bestFit="1" customWidth="1"/>
    <col min="200" max="201" width="6" bestFit="1" customWidth="1"/>
    <col min="202" max="203" width="5.85546875" bestFit="1" customWidth="1"/>
    <col min="204" max="206" width="6" bestFit="1" customWidth="1"/>
    <col min="207" max="210" width="5.85546875" bestFit="1" customWidth="1"/>
    <col min="211" max="213" width="6" bestFit="1" customWidth="1"/>
    <col min="214" max="244" width="6.140625" bestFit="1" customWidth="1"/>
    <col min="245" max="274" width="6.7109375" bestFit="1" customWidth="1"/>
    <col min="275" max="305" width="6.5703125" bestFit="1" customWidth="1"/>
    <col min="306" max="306" width="6" bestFit="1" customWidth="1"/>
    <col min="307" max="307" width="5.5703125" bestFit="1" customWidth="1"/>
    <col min="308" max="310" width="6" bestFit="1" customWidth="1"/>
    <col min="311" max="311" width="5.5703125" bestFit="1" customWidth="1"/>
    <col min="312" max="312" width="6" bestFit="1" customWidth="1"/>
    <col min="313" max="313" width="5.5703125" bestFit="1" customWidth="1"/>
    <col min="314" max="316" width="6" bestFit="1" customWidth="1"/>
    <col min="317" max="319" width="5.5703125" bestFit="1" customWidth="1"/>
    <col min="320" max="320" width="6" bestFit="1" customWidth="1"/>
    <col min="321" max="321" width="5.5703125" bestFit="1" customWidth="1"/>
    <col min="322" max="322" width="6" bestFit="1" customWidth="1"/>
    <col min="323" max="323" width="5.5703125" bestFit="1" customWidth="1"/>
    <col min="324" max="325" width="6" bestFit="1" customWidth="1"/>
    <col min="326" max="326" width="5.5703125" bestFit="1" customWidth="1"/>
    <col min="327" max="328" width="6" bestFit="1" customWidth="1"/>
    <col min="329" max="330" width="5.5703125" bestFit="1" customWidth="1"/>
    <col min="331" max="332" width="6" bestFit="1" customWidth="1"/>
    <col min="333" max="333" width="5.5703125" bestFit="1" customWidth="1"/>
    <col min="334" max="335" width="6" bestFit="1" customWidth="1"/>
    <col min="336" max="366" width="6.42578125" bestFit="1" customWidth="1"/>
    <col min="367" max="367" width="14.28515625" bestFit="1" customWidth="1"/>
    <col min="368" max="378" width="6.42578125" bestFit="1" customWidth="1"/>
    <col min="380" max="380" width="14.28515625" bestFit="1" customWidth="1"/>
  </cols>
  <sheetData>
    <row r="3" spans="1:14" x14ac:dyDescent="0.25">
      <c r="A3" s="2" t="s">
        <v>405</v>
      </c>
      <c r="B3" s="2" t="s">
        <v>411</v>
      </c>
    </row>
    <row r="4" spans="1:14" x14ac:dyDescent="0.25">
      <c r="A4" s="2" t="s">
        <v>13</v>
      </c>
      <c r="B4" t="s">
        <v>393</v>
      </c>
      <c r="C4" t="s">
        <v>394</v>
      </c>
      <c r="D4" t="s">
        <v>395</v>
      </c>
      <c r="E4" t="s">
        <v>396</v>
      </c>
      <c r="F4" t="s">
        <v>397</v>
      </c>
      <c r="G4" t="s">
        <v>398</v>
      </c>
      <c r="H4" t="s">
        <v>399</v>
      </c>
      <c r="I4" t="s">
        <v>400</v>
      </c>
      <c r="J4" t="s">
        <v>401</v>
      </c>
      <c r="K4" t="s">
        <v>402</v>
      </c>
      <c r="L4" t="s">
        <v>403</v>
      </c>
      <c r="M4" t="s">
        <v>404</v>
      </c>
      <c r="N4" t="s">
        <v>15</v>
      </c>
    </row>
    <row r="5" spans="1:14" x14ac:dyDescent="0.25">
      <c r="A5" s="3" t="s">
        <v>6</v>
      </c>
      <c r="B5" s="4">
        <v>66640</v>
      </c>
      <c r="C5" s="4">
        <v>49950</v>
      </c>
      <c r="D5" s="4">
        <v>74250</v>
      </c>
      <c r="E5" s="4">
        <v>69380</v>
      </c>
      <c r="F5" s="4">
        <v>76190</v>
      </c>
      <c r="G5" s="4">
        <v>87250</v>
      </c>
      <c r="H5" s="4">
        <v>52490</v>
      </c>
      <c r="I5" s="4">
        <v>59720</v>
      </c>
      <c r="J5" s="4">
        <v>92700</v>
      </c>
      <c r="K5" s="4">
        <v>58320</v>
      </c>
      <c r="L5" s="4">
        <v>57690</v>
      </c>
      <c r="M5" s="4">
        <v>74420</v>
      </c>
      <c r="N5" s="4">
        <v>819000</v>
      </c>
    </row>
    <row r="6" spans="1:14" x14ac:dyDescent="0.25">
      <c r="A6" s="3" t="s">
        <v>7</v>
      </c>
      <c r="B6" s="4">
        <v>84610</v>
      </c>
      <c r="C6" s="4">
        <v>85510</v>
      </c>
      <c r="D6" s="4">
        <v>59150</v>
      </c>
      <c r="E6" s="4">
        <v>75120</v>
      </c>
      <c r="F6" s="4">
        <v>70140</v>
      </c>
      <c r="G6" s="4">
        <v>89450</v>
      </c>
      <c r="H6" s="4">
        <v>83870</v>
      </c>
      <c r="I6" s="4">
        <v>99750</v>
      </c>
      <c r="J6" s="4">
        <v>72250</v>
      </c>
      <c r="K6" s="4">
        <v>86270</v>
      </c>
      <c r="L6" s="4">
        <v>72080</v>
      </c>
      <c r="M6" s="4">
        <v>66040</v>
      </c>
      <c r="N6" s="4">
        <v>944240</v>
      </c>
    </row>
    <row r="7" spans="1:14" x14ac:dyDescent="0.25">
      <c r="A7" s="3" t="s">
        <v>4</v>
      </c>
      <c r="B7" s="4">
        <v>70110</v>
      </c>
      <c r="C7" s="4">
        <v>70690</v>
      </c>
      <c r="D7" s="4">
        <v>108960</v>
      </c>
      <c r="E7" s="4">
        <v>100930</v>
      </c>
      <c r="F7" s="4">
        <v>96190</v>
      </c>
      <c r="G7" s="4">
        <v>67600</v>
      </c>
      <c r="H7" s="4">
        <v>116470</v>
      </c>
      <c r="I7" s="4">
        <v>84240</v>
      </c>
      <c r="J7" s="4">
        <v>68370</v>
      </c>
      <c r="K7" s="4">
        <v>114460</v>
      </c>
      <c r="L7" s="4">
        <v>136020</v>
      </c>
      <c r="M7" s="4">
        <v>81520</v>
      </c>
      <c r="N7" s="4">
        <v>1115560</v>
      </c>
    </row>
    <row r="8" spans="1:14" x14ac:dyDescent="0.25">
      <c r="A8" s="3" t="s">
        <v>5</v>
      </c>
      <c r="B8" s="4">
        <v>84560</v>
      </c>
      <c r="C8" s="4">
        <v>77790</v>
      </c>
      <c r="D8" s="4">
        <v>86700</v>
      </c>
      <c r="E8" s="4">
        <v>81210</v>
      </c>
      <c r="F8" s="4">
        <v>123520</v>
      </c>
      <c r="G8" s="4">
        <v>75650</v>
      </c>
      <c r="H8" s="4">
        <v>108760</v>
      </c>
      <c r="I8" s="4">
        <v>94010</v>
      </c>
      <c r="J8" s="4">
        <v>67470</v>
      </c>
      <c r="K8" s="4">
        <v>87490</v>
      </c>
      <c r="L8" s="4">
        <v>89250</v>
      </c>
      <c r="M8" s="4">
        <v>86510</v>
      </c>
      <c r="N8" s="4">
        <v>1062920</v>
      </c>
    </row>
    <row r="9" spans="1:14" x14ac:dyDescent="0.25">
      <c r="A9" s="3" t="s">
        <v>15</v>
      </c>
      <c r="B9" s="4">
        <v>305920</v>
      </c>
      <c r="C9" s="4">
        <v>283940</v>
      </c>
      <c r="D9" s="4">
        <v>329060</v>
      </c>
      <c r="E9" s="4">
        <v>326640</v>
      </c>
      <c r="F9" s="4">
        <v>366040</v>
      </c>
      <c r="G9" s="4">
        <v>319950</v>
      </c>
      <c r="H9" s="4">
        <v>361590</v>
      </c>
      <c r="I9" s="4">
        <v>337720</v>
      </c>
      <c r="J9" s="4">
        <v>300790</v>
      </c>
      <c r="K9" s="4">
        <v>346540</v>
      </c>
      <c r="L9" s="4">
        <v>355040</v>
      </c>
      <c r="M9" s="4">
        <v>308490</v>
      </c>
      <c r="N9" s="4">
        <v>3941720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6"/>
  <sheetViews>
    <sheetView workbookViewId="0">
      <selection sqref="A1:H1048576"/>
    </sheetView>
  </sheetViews>
  <sheetFormatPr defaultRowHeight="15" x14ac:dyDescent="0.25"/>
  <cols>
    <col min="1" max="1" width="16.85546875" customWidth="1"/>
    <col min="2" max="2" width="10.85546875" customWidth="1"/>
    <col min="3" max="3" width="13.5703125" customWidth="1"/>
    <col min="4" max="4" width="22.5703125" customWidth="1"/>
    <col min="5" max="5" width="9.85546875" bestFit="1" customWidth="1"/>
    <col min="13" max="13" width="13.7109375" customWidth="1"/>
    <col min="19" max="19" width="28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381</v>
      </c>
      <c r="F1" t="s">
        <v>384</v>
      </c>
      <c r="G1" t="s">
        <v>385</v>
      </c>
      <c r="H1" t="s">
        <v>386</v>
      </c>
    </row>
    <row r="2" spans="1:23" x14ac:dyDescent="0.25">
      <c r="A2">
        <v>1</v>
      </c>
      <c r="B2" s="1">
        <v>44198</v>
      </c>
      <c r="C2" t="s">
        <v>4</v>
      </c>
      <c r="D2">
        <v>1290</v>
      </c>
      <c r="E2">
        <v>1290</v>
      </c>
      <c r="F2">
        <v>0</v>
      </c>
      <c r="G2">
        <v>0</v>
      </c>
      <c r="H2">
        <v>0</v>
      </c>
      <c r="W2" t="s">
        <v>8</v>
      </c>
    </row>
    <row r="3" spans="1:23" x14ac:dyDescent="0.25">
      <c r="A3">
        <v>2</v>
      </c>
      <c r="B3" s="1">
        <v>44198</v>
      </c>
      <c r="C3" t="s">
        <v>5</v>
      </c>
      <c r="D3">
        <v>4420</v>
      </c>
      <c r="E3">
        <f>IF(Tabela1[[#This Row],[magazyn]]="Ogrodzieniec",E2+Tabela1[[#This Row],[wielkosc_zamowienia]],E2)</f>
        <v>1290</v>
      </c>
      <c r="F3">
        <f>IF(Tabela1[[#This Row],[magazyn]]="Malbork",F2+Tabela1[[#This Row],[wielkosc_zamowienia]],F2)</f>
        <v>0</v>
      </c>
      <c r="G3">
        <f>IF(Tabela1[[#This Row],[magazyn]]="Przemysl",G2+Tabela1[[#This Row],[wielkosc_zamowienia]],G2)</f>
        <v>4420</v>
      </c>
      <c r="H3">
        <f>IF(Tabela1[[#This Row],[magazyn]]="Gniezno",H2+Tabela1[[#This Row],[wielkosc_zamowienia]],H2)</f>
        <v>0</v>
      </c>
      <c r="M3" t="s">
        <v>387</v>
      </c>
      <c r="W3">
        <f>COUNTIF(C1:C1000,"Gniezno")</f>
        <v>152</v>
      </c>
    </row>
    <row r="4" spans="1:23" x14ac:dyDescent="0.25">
      <c r="A4">
        <v>3</v>
      </c>
      <c r="B4" s="1">
        <v>44198</v>
      </c>
      <c r="C4" t="s">
        <v>6</v>
      </c>
      <c r="D4">
        <v>5190</v>
      </c>
      <c r="E4">
        <f>IF(Tabela1[[#This Row],[magazyn]]="Ogrodzieniec",E3+Tabela1[[#This Row],[wielkosc_zamowienia]],E3)</f>
        <v>1290</v>
      </c>
      <c r="F4">
        <f>IF(Tabela1[[#This Row],[magazyn]]="Malbork",F3+Tabela1[[#This Row],[wielkosc_zamowienia]],F3)</f>
        <v>0</v>
      </c>
      <c r="G4">
        <f>IF(Tabela1[[#This Row],[magazyn]]="Przemysl",G3+Tabela1[[#This Row],[wielkosc_zamowienia]],G3)</f>
        <v>4420</v>
      </c>
      <c r="H4">
        <f>IF(Tabela1[[#This Row],[magazyn]]="Gniezno",H3+Tabela1[[#This Row],[wielkosc_zamowienia]],H3)</f>
        <v>5190</v>
      </c>
      <c r="M4" t="s">
        <v>386</v>
      </c>
      <c r="N4">
        <f>MAX(H:H)</f>
        <v>819000</v>
      </c>
    </row>
    <row r="5" spans="1:23" x14ac:dyDescent="0.25">
      <c r="A5">
        <v>4</v>
      </c>
      <c r="B5" s="1">
        <v>44199</v>
      </c>
      <c r="C5" t="s">
        <v>7</v>
      </c>
      <c r="D5">
        <v>950</v>
      </c>
      <c r="E5">
        <f>IF(Tabela1[[#This Row],[magazyn]]="Ogrodzieniec",E4+Tabela1[[#This Row],[wielkosc_zamowienia]],E4)</f>
        <v>1290</v>
      </c>
      <c r="F5">
        <f>IF(Tabela1[[#This Row],[magazyn]]="Malbork",F4+Tabela1[[#This Row],[wielkosc_zamowienia]],F4)</f>
        <v>950</v>
      </c>
      <c r="G5">
        <f>IF(Tabela1[[#This Row],[magazyn]]="Przemysl",G4+Tabela1[[#This Row],[wielkosc_zamowienia]],G4)</f>
        <v>4420</v>
      </c>
      <c r="H5">
        <f>IF(Tabela1[[#This Row],[magazyn]]="Gniezno",H4+Tabela1[[#This Row],[wielkosc_zamowienia]],H4)</f>
        <v>5190</v>
      </c>
      <c r="M5" t="s">
        <v>388</v>
      </c>
      <c r="N5">
        <f>MAX(F:F)</f>
        <v>944240</v>
      </c>
      <c r="W5" t="s">
        <v>9</v>
      </c>
    </row>
    <row r="6" spans="1:23" x14ac:dyDescent="0.25">
      <c r="A6">
        <v>5</v>
      </c>
      <c r="B6" s="1">
        <v>44199</v>
      </c>
      <c r="C6" t="s">
        <v>6</v>
      </c>
      <c r="D6">
        <v>6000</v>
      </c>
      <c r="E6">
        <f>IF(Tabela1[[#This Row],[magazyn]]="Ogrodzieniec",E5+Tabela1[[#This Row],[wielkosc_zamowienia]],E5)</f>
        <v>1290</v>
      </c>
      <c r="F6">
        <f>IF(Tabela1[[#This Row],[magazyn]]="Malbork",F5+Tabela1[[#This Row],[wielkosc_zamowienia]],F5)</f>
        <v>950</v>
      </c>
      <c r="G6">
        <f>IF(Tabela1[[#This Row],[magazyn]]="Przemysl",G5+Tabela1[[#This Row],[wielkosc_zamowienia]],G5)</f>
        <v>4420</v>
      </c>
      <c r="H6">
        <f>IF(Tabela1[[#This Row],[magazyn]]="Gniezno",H5+Tabela1[[#This Row],[wielkosc_zamowienia]],H5)</f>
        <v>11190</v>
      </c>
      <c r="M6" t="s">
        <v>389</v>
      </c>
      <c r="N6">
        <f>MAX(E:E)</f>
        <v>1115560</v>
      </c>
      <c r="W6">
        <f>COUNTIF(C1:C1000,"Malbork")</f>
        <v>183</v>
      </c>
    </row>
    <row r="7" spans="1:23" x14ac:dyDescent="0.25">
      <c r="A7">
        <v>6</v>
      </c>
      <c r="B7" s="1">
        <v>44199</v>
      </c>
      <c r="C7" t="s">
        <v>5</v>
      </c>
      <c r="D7">
        <v>8530</v>
      </c>
      <c r="E7">
        <f>IF(Tabela1[[#This Row],[magazyn]]="Ogrodzieniec",E6+Tabela1[[#This Row],[wielkosc_zamowienia]],E6)</f>
        <v>1290</v>
      </c>
      <c r="F7">
        <f>IF(Tabela1[[#This Row],[magazyn]]="Malbork",F6+Tabela1[[#This Row],[wielkosc_zamowienia]],F6)</f>
        <v>950</v>
      </c>
      <c r="G7">
        <f>IF(Tabela1[[#This Row],[magazyn]]="Przemysl",G6+Tabela1[[#This Row],[wielkosc_zamowienia]],G6)</f>
        <v>12950</v>
      </c>
      <c r="H7">
        <f>IF(Tabela1[[#This Row],[magazyn]]="Gniezno",H6+Tabela1[[#This Row],[wielkosc_zamowienia]],H6)</f>
        <v>11190</v>
      </c>
      <c r="M7" t="s">
        <v>385</v>
      </c>
      <c r="N7">
        <f>MAX(G:G)</f>
        <v>1062920</v>
      </c>
    </row>
    <row r="8" spans="1:23" x14ac:dyDescent="0.25">
      <c r="A8">
        <v>7</v>
      </c>
      <c r="B8" s="1">
        <v>44200</v>
      </c>
      <c r="C8" t="s">
        <v>7</v>
      </c>
      <c r="D8">
        <v>1140</v>
      </c>
      <c r="E8">
        <f>IF(Tabela1[[#This Row],[magazyn]]="Ogrodzieniec",E7+Tabela1[[#This Row],[wielkosc_zamowienia]],E7)</f>
        <v>1290</v>
      </c>
      <c r="F8">
        <f>IF(Tabela1[[#This Row],[magazyn]]="Malbork",F7+Tabela1[[#This Row],[wielkosc_zamowienia]],F7)</f>
        <v>2090</v>
      </c>
      <c r="G8">
        <f>IF(Tabela1[[#This Row],[magazyn]]="Przemysl",G7+Tabela1[[#This Row],[wielkosc_zamowienia]],G7)</f>
        <v>12950</v>
      </c>
      <c r="H8">
        <f>IF(Tabela1[[#This Row],[magazyn]]="Gniezno",H7+Tabela1[[#This Row],[wielkosc_zamowienia]],H7)</f>
        <v>11190</v>
      </c>
      <c r="W8" t="s">
        <v>11</v>
      </c>
    </row>
    <row r="9" spans="1:23" x14ac:dyDescent="0.25">
      <c r="A9">
        <v>8</v>
      </c>
      <c r="B9" s="1">
        <v>44200</v>
      </c>
      <c r="C9" t="s">
        <v>5</v>
      </c>
      <c r="D9">
        <v>2460</v>
      </c>
      <c r="E9">
        <f>IF(Tabela1[[#This Row],[magazyn]]="Ogrodzieniec",E8+Tabela1[[#This Row],[wielkosc_zamowienia]],E8)</f>
        <v>1290</v>
      </c>
      <c r="F9">
        <f>IF(Tabela1[[#This Row],[magazyn]]="Malbork",F8+Tabela1[[#This Row],[wielkosc_zamowienia]],F8)</f>
        <v>2090</v>
      </c>
      <c r="G9">
        <f>IF(Tabela1[[#This Row],[magazyn]]="Przemysl",G8+Tabela1[[#This Row],[wielkosc_zamowienia]],G8)</f>
        <v>15410</v>
      </c>
      <c r="H9">
        <f>IF(Tabela1[[#This Row],[magazyn]]="Gniezno",H8+Tabela1[[#This Row],[wielkosc_zamowienia]],H8)</f>
        <v>11190</v>
      </c>
      <c r="W9">
        <f>COUNTIF(C1:C1000,"Ogrodzieniec")</f>
        <v>222</v>
      </c>
    </row>
    <row r="10" spans="1:23" x14ac:dyDescent="0.25">
      <c r="A10">
        <v>9</v>
      </c>
      <c r="B10" s="1">
        <v>44201</v>
      </c>
      <c r="C10" t="s">
        <v>6</v>
      </c>
      <c r="D10">
        <v>7520</v>
      </c>
      <c r="E10">
        <f>IF(Tabela1[[#This Row],[magazyn]]="Ogrodzieniec",E9+Tabela1[[#This Row],[wielkosc_zamowienia]],E9)</f>
        <v>1290</v>
      </c>
      <c r="F10">
        <f>IF(Tabela1[[#This Row],[magazyn]]="Malbork",F9+Tabela1[[#This Row],[wielkosc_zamowienia]],F9)</f>
        <v>2090</v>
      </c>
      <c r="G10">
        <f>IF(Tabela1[[#This Row],[magazyn]]="Przemysl",G9+Tabela1[[#This Row],[wielkosc_zamowienia]],G9)</f>
        <v>15410</v>
      </c>
      <c r="H10">
        <f>IF(Tabela1[[#This Row],[magazyn]]="Gniezno",H9+Tabela1[[#This Row],[wielkosc_zamowienia]],H9)</f>
        <v>18710</v>
      </c>
    </row>
    <row r="11" spans="1:23" x14ac:dyDescent="0.25">
      <c r="A11">
        <v>10</v>
      </c>
      <c r="B11" s="1">
        <v>44201</v>
      </c>
      <c r="C11" t="s">
        <v>5</v>
      </c>
      <c r="D11">
        <v>7920</v>
      </c>
      <c r="E11">
        <f>IF(Tabela1[[#This Row],[magazyn]]="Ogrodzieniec",E10+Tabela1[[#This Row],[wielkosc_zamowienia]],E10)</f>
        <v>1290</v>
      </c>
      <c r="F11">
        <f>IF(Tabela1[[#This Row],[magazyn]]="Malbork",F10+Tabela1[[#This Row],[wielkosc_zamowienia]],F10)</f>
        <v>2090</v>
      </c>
      <c r="G11">
        <f>IF(Tabela1[[#This Row],[magazyn]]="Przemysl",G10+Tabela1[[#This Row],[wielkosc_zamowienia]],G10)</f>
        <v>23330</v>
      </c>
      <c r="H11">
        <f>IF(Tabela1[[#This Row],[magazyn]]="Gniezno",H10+Tabela1[[#This Row],[wielkosc_zamowienia]],H10)</f>
        <v>18710</v>
      </c>
      <c r="W11" t="s">
        <v>10</v>
      </c>
    </row>
    <row r="12" spans="1:23" x14ac:dyDescent="0.25">
      <c r="A12">
        <v>11</v>
      </c>
      <c r="B12" s="1">
        <v>44201</v>
      </c>
      <c r="C12" t="s">
        <v>4</v>
      </c>
      <c r="D12">
        <v>1430</v>
      </c>
      <c r="E12">
        <f>IF(Tabela1[[#This Row],[magazyn]]="Ogrodzieniec",E11+Tabela1[[#This Row],[wielkosc_zamowienia]],E11)</f>
        <v>2720</v>
      </c>
      <c r="F12">
        <f>IF(Tabela1[[#This Row],[magazyn]]="Malbork",F11+Tabela1[[#This Row],[wielkosc_zamowienia]],F11)</f>
        <v>2090</v>
      </c>
      <c r="G12">
        <f>IF(Tabela1[[#This Row],[magazyn]]="Przemysl",G11+Tabela1[[#This Row],[wielkosc_zamowienia]],G11)</f>
        <v>23330</v>
      </c>
      <c r="H12">
        <f>IF(Tabela1[[#This Row],[magazyn]]="Gniezno",H11+Tabela1[[#This Row],[wielkosc_zamowienia]],H11)</f>
        <v>18710</v>
      </c>
      <c r="W12">
        <f>COUNTIF(C1:C1000,"Przemysl")</f>
        <v>198</v>
      </c>
    </row>
    <row r="13" spans="1:23" x14ac:dyDescent="0.25">
      <c r="A13">
        <v>12</v>
      </c>
      <c r="B13" s="1">
        <v>44202</v>
      </c>
      <c r="C13" t="s">
        <v>7</v>
      </c>
      <c r="D13">
        <v>1500</v>
      </c>
      <c r="E13">
        <f>IF(Tabela1[[#This Row],[magazyn]]="Ogrodzieniec",E12+Tabela1[[#This Row],[wielkosc_zamowienia]],E12)</f>
        <v>2720</v>
      </c>
      <c r="F13">
        <f>IF(Tabela1[[#This Row],[magazyn]]="Malbork",F12+Tabela1[[#This Row],[wielkosc_zamowienia]],F12)</f>
        <v>3590</v>
      </c>
      <c r="G13">
        <f>IF(Tabela1[[#This Row],[magazyn]]="Przemysl",G12+Tabela1[[#This Row],[wielkosc_zamowienia]],G12)</f>
        <v>23330</v>
      </c>
      <c r="H13">
        <f>IF(Tabela1[[#This Row],[magazyn]]="Gniezno",H12+Tabela1[[#This Row],[wielkosc_zamowienia]],H12)</f>
        <v>18710</v>
      </c>
    </row>
    <row r="14" spans="1:23" x14ac:dyDescent="0.25">
      <c r="A14">
        <v>13</v>
      </c>
      <c r="B14" s="1">
        <v>44202</v>
      </c>
      <c r="C14" t="s">
        <v>4</v>
      </c>
      <c r="D14">
        <v>5540</v>
      </c>
      <c r="E14">
        <f>IF(Tabela1[[#This Row],[magazyn]]="Ogrodzieniec",E13+Tabela1[[#This Row],[wielkosc_zamowienia]],E13)</f>
        <v>8260</v>
      </c>
      <c r="F14">
        <f>IF(Tabela1[[#This Row],[magazyn]]="Malbork",F13+Tabela1[[#This Row],[wielkosc_zamowienia]],F13)</f>
        <v>3590</v>
      </c>
      <c r="G14">
        <f>IF(Tabela1[[#This Row],[magazyn]]="Przemysl",G13+Tabela1[[#This Row],[wielkosc_zamowienia]],G13)</f>
        <v>23330</v>
      </c>
      <c r="H14">
        <f>IF(Tabela1[[#This Row],[magazyn]]="Gniezno",H13+Tabela1[[#This Row],[wielkosc_zamowienia]],H13)</f>
        <v>18710</v>
      </c>
    </row>
    <row r="15" spans="1:23" x14ac:dyDescent="0.25">
      <c r="A15">
        <v>14</v>
      </c>
      <c r="B15" s="1">
        <v>44202</v>
      </c>
      <c r="C15" t="s">
        <v>6</v>
      </c>
      <c r="D15">
        <v>7340</v>
      </c>
      <c r="E15">
        <f>IF(Tabela1[[#This Row],[magazyn]]="Ogrodzieniec",E14+Tabela1[[#This Row],[wielkosc_zamowienia]],E14)</f>
        <v>8260</v>
      </c>
      <c r="F15">
        <f>IF(Tabela1[[#This Row],[magazyn]]="Malbork",F14+Tabela1[[#This Row],[wielkosc_zamowienia]],F14)</f>
        <v>3590</v>
      </c>
      <c r="G15">
        <f>IF(Tabela1[[#This Row],[magazyn]]="Przemysl",G14+Tabela1[[#This Row],[wielkosc_zamowienia]],G14)</f>
        <v>23330</v>
      </c>
      <c r="H15">
        <f>IF(Tabela1[[#This Row],[magazyn]]="Gniezno",H14+Tabela1[[#This Row],[wielkosc_zamowienia]],H14)</f>
        <v>26050</v>
      </c>
      <c r="W15" t="s">
        <v>12</v>
      </c>
    </row>
    <row r="16" spans="1:23" x14ac:dyDescent="0.25">
      <c r="A16">
        <v>15</v>
      </c>
      <c r="B16" s="1">
        <v>44203</v>
      </c>
      <c r="C16" t="s">
        <v>5</v>
      </c>
      <c r="D16">
        <v>8170</v>
      </c>
      <c r="E16">
        <f>IF(Tabela1[[#This Row],[magazyn]]="Ogrodzieniec",E15+Tabela1[[#This Row],[wielkosc_zamowienia]],E15)</f>
        <v>8260</v>
      </c>
      <c r="F16">
        <f>IF(Tabela1[[#This Row],[magazyn]]="Malbork",F15+Tabela1[[#This Row],[wielkosc_zamowienia]],F15)</f>
        <v>3590</v>
      </c>
      <c r="G16">
        <f>IF(Tabela1[[#This Row],[magazyn]]="Przemysl",G15+Tabela1[[#This Row],[wielkosc_zamowienia]],G15)</f>
        <v>31500</v>
      </c>
      <c r="H16">
        <f>IF(Tabela1[[#This Row],[magazyn]]="Gniezno",H15+Tabela1[[#This Row],[wielkosc_zamowienia]],H15)</f>
        <v>26050</v>
      </c>
      <c r="W16">
        <f>SUM(W3,W6,W9,W12)</f>
        <v>755</v>
      </c>
    </row>
    <row r="17" spans="1:8" x14ac:dyDescent="0.25">
      <c r="A17">
        <v>16</v>
      </c>
      <c r="B17" s="1">
        <v>44204</v>
      </c>
      <c r="C17" t="s">
        <v>4</v>
      </c>
      <c r="D17">
        <v>9410</v>
      </c>
      <c r="E17">
        <f>IF(Tabela1[[#This Row],[magazyn]]="Ogrodzieniec",E16+Tabela1[[#This Row],[wielkosc_zamowienia]],E16)</f>
        <v>17670</v>
      </c>
      <c r="F17">
        <f>IF(Tabela1[[#This Row],[magazyn]]="Malbork",F16+Tabela1[[#This Row],[wielkosc_zamowienia]],F16)</f>
        <v>3590</v>
      </c>
      <c r="G17">
        <f>IF(Tabela1[[#This Row],[magazyn]]="Przemysl",G16+Tabela1[[#This Row],[wielkosc_zamowienia]],G16)</f>
        <v>31500</v>
      </c>
      <c r="H17">
        <f>IF(Tabela1[[#This Row],[magazyn]]="Gniezno",H16+Tabela1[[#This Row],[wielkosc_zamowienia]],H16)</f>
        <v>26050</v>
      </c>
    </row>
    <row r="18" spans="1:8" x14ac:dyDescent="0.25">
      <c r="A18">
        <v>17</v>
      </c>
      <c r="B18" s="1">
        <v>44204</v>
      </c>
      <c r="C18" t="s">
        <v>7</v>
      </c>
      <c r="D18">
        <v>4660</v>
      </c>
      <c r="E18">
        <f>IF(Tabela1[[#This Row],[magazyn]]="Ogrodzieniec",E17+Tabela1[[#This Row],[wielkosc_zamowienia]],E17)</f>
        <v>17670</v>
      </c>
      <c r="F18">
        <f>IF(Tabela1[[#This Row],[magazyn]]="Malbork",F17+Tabela1[[#This Row],[wielkosc_zamowienia]],F17)</f>
        <v>8250</v>
      </c>
      <c r="G18">
        <f>IF(Tabela1[[#This Row],[magazyn]]="Przemysl",G17+Tabela1[[#This Row],[wielkosc_zamowienia]],G17)</f>
        <v>31500</v>
      </c>
      <c r="H18">
        <f>IF(Tabela1[[#This Row],[magazyn]]="Gniezno",H17+Tabela1[[#This Row],[wielkosc_zamowienia]],H17)</f>
        <v>26050</v>
      </c>
    </row>
    <row r="19" spans="1:8" x14ac:dyDescent="0.25">
      <c r="A19">
        <v>18</v>
      </c>
      <c r="B19" s="1">
        <v>44205</v>
      </c>
      <c r="C19" t="s">
        <v>4</v>
      </c>
      <c r="D19">
        <v>2240</v>
      </c>
      <c r="E19">
        <f>IF(Tabela1[[#This Row],[magazyn]]="Ogrodzieniec",E18+Tabela1[[#This Row],[wielkosc_zamowienia]],E18)</f>
        <v>19910</v>
      </c>
      <c r="F19">
        <f>IF(Tabela1[[#This Row],[magazyn]]="Malbork",F18+Tabela1[[#This Row],[wielkosc_zamowienia]],F18)</f>
        <v>8250</v>
      </c>
      <c r="G19">
        <f>IF(Tabela1[[#This Row],[magazyn]]="Przemysl",G18+Tabela1[[#This Row],[wielkosc_zamowienia]],G18)</f>
        <v>31500</v>
      </c>
      <c r="H19">
        <f>IF(Tabela1[[#This Row],[magazyn]]="Gniezno",H18+Tabela1[[#This Row],[wielkosc_zamowienia]],H18)</f>
        <v>26050</v>
      </c>
    </row>
    <row r="20" spans="1:8" x14ac:dyDescent="0.25">
      <c r="A20">
        <v>19</v>
      </c>
      <c r="B20" s="1">
        <v>44205</v>
      </c>
      <c r="C20" t="s">
        <v>5</v>
      </c>
      <c r="D20">
        <v>6760</v>
      </c>
      <c r="E20">
        <f>IF(Tabela1[[#This Row],[magazyn]]="Ogrodzieniec",E19+Tabela1[[#This Row],[wielkosc_zamowienia]],E19)</f>
        <v>19910</v>
      </c>
      <c r="F20">
        <f>IF(Tabela1[[#This Row],[magazyn]]="Malbork",F19+Tabela1[[#This Row],[wielkosc_zamowienia]],F19)</f>
        <v>8250</v>
      </c>
      <c r="G20">
        <f>IF(Tabela1[[#This Row],[magazyn]]="Przemysl",G19+Tabela1[[#This Row],[wielkosc_zamowienia]],G19)</f>
        <v>38260</v>
      </c>
      <c r="H20">
        <f>IF(Tabela1[[#This Row],[magazyn]]="Gniezno",H19+Tabela1[[#This Row],[wielkosc_zamowienia]],H19)</f>
        <v>26050</v>
      </c>
    </row>
    <row r="21" spans="1:8" x14ac:dyDescent="0.25">
      <c r="A21">
        <v>20</v>
      </c>
      <c r="B21" s="1">
        <v>44206</v>
      </c>
      <c r="C21" t="s">
        <v>6</v>
      </c>
      <c r="D21">
        <v>7850</v>
      </c>
      <c r="E21">
        <f>IF(Tabela1[[#This Row],[magazyn]]="Ogrodzieniec",E20+Tabela1[[#This Row],[wielkosc_zamowienia]],E20)</f>
        <v>19910</v>
      </c>
      <c r="F21">
        <f>IF(Tabela1[[#This Row],[magazyn]]="Malbork",F20+Tabela1[[#This Row],[wielkosc_zamowienia]],F20)</f>
        <v>8250</v>
      </c>
      <c r="G21">
        <f>IF(Tabela1[[#This Row],[magazyn]]="Przemysl",G20+Tabela1[[#This Row],[wielkosc_zamowienia]],G20)</f>
        <v>38260</v>
      </c>
      <c r="H21">
        <f>IF(Tabela1[[#This Row],[magazyn]]="Gniezno",H20+Tabela1[[#This Row],[wielkosc_zamowienia]],H20)</f>
        <v>33900</v>
      </c>
    </row>
    <row r="22" spans="1:8" x14ac:dyDescent="0.25">
      <c r="A22">
        <v>21</v>
      </c>
      <c r="B22" s="1">
        <v>44207</v>
      </c>
      <c r="C22" t="s">
        <v>5</v>
      </c>
      <c r="D22">
        <v>5440</v>
      </c>
      <c r="E22">
        <f>IF(Tabela1[[#This Row],[magazyn]]="Ogrodzieniec",E21+Tabela1[[#This Row],[wielkosc_zamowienia]],E21)</f>
        <v>19910</v>
      </c>
      <c r="F22">
        <f>IF(Tabela1[[#This Row],[magazyn]]="Malbork",F21+Tabela1[[#This Row],[wielkosc_zamowienia]],F21)</f>
        <v>8250</v>
      </c>
      <c r="G22">
        <f>IF(Tabela1[[#This Row],[magazyn]]="Przemysl",G21+Tabela1[[#This Row],[wielkosc_zamowienia]],G21)</f>
        <v>43700</v>
      </c>
      <c r="H22">
        <f>IF(Tabela1[[#This Row],[magazyn]]="Gniezno",H21+Tabela1[[#This Row],[wielkosc_zamowienia]],H21)</f>
        <v>33900</v>
      </c>
    </row>
    <row r="23" spans="1:8" x14ac:dyDescent="0.25">
      <c r="A23">
        <v>22</v>
      </c>
      <c r="B23" s="1">
        <v>44207</v>
      </c>
      <c r="C23" t="s">
        <v>7</v>
      </c>
      <c r="D23">
        <v>5230</v>
      </c>
      <c r="E23">
        <f>IF(Tabela1[[#This Row],[magazyn]]="Ogrodzieniec",E22+Tabela1[[#This Row],[wielkosc_zamowienia]],E22)</f>
        <v>19910</v>
      </c>
      <c r="F23">
        <f>IF(Tabela1[[#This Row],[magazyn]]="Malbork",F22+Tabela1[[#This Row],[wielkosc_zamowienia]],F22)</f>
        <v>13480</v>
      </c>
      <c r="G23">
        <f>IF(Tabela1[[#This Row],[magazyn]]="Przemysl",G22+Tabela1[[#This Row],[wielkosc_zamowienia]],G22)</f>
        <v>43700</v>
      </c>
      <c r="H23">
        <f>IF(Tabela1[[#This Row],[magazyn]]="Gniezno",H22+Tabela1[[#This Row],[wielkosc_zamowienia]],H22)</f>
        <v>33900</v>
      </c>
    </row>
    <row r="24" spans="1:8" x14ac:dyDescent="0.25">
      <c r="A24">
        <v>23</v>
      </c>
      <c r="B24" s="1">
        <v>44207</v>
      </c>
      <c r="C24" t="s">
        <v>4</v>
      </c>
      <c r="D24">
        <v>9750</v>
      </c>
      <c r="E24">
        <f>IF(Tabela1[[#This Row],[magazyn]]="Ogrodzieniec",E23+Tabela1[[#This Row],[wielkosc_zamowienia]],E23)</f>
        <v>29660</v>
      </c>
      <c r="F24">
        <f>IF(Tabela1[[#This Row],[magazyn]]="Malbork",F23+Tabela1[[#This Row],[wielkosc_zamowienia]],F23)</f>
        <v>13480</v>
      </c>
      <c r="G24">
        <f>IF(Tabela1[[#This Row],[magazyn]]="Przemysl",G23+Tabela1[[#This Row],[wielkosc_zamowienia]],G23)</f>
        <v>43700</v>
      </c>
      <c r="H24">
        <f>IF(Tabela1[[#This Row],[magazyn]]="Gniezno",H23+Tabela1[[#This Row],[wielkosc_zamowienia]],H23)</f>
        <v>33900</v>
      </c>
    </row>
    <row r="25" spans="1:8" x14ac:dyDescent="0.25">
      <c r="A25">
        <v>24</v>
      </c>
      <c r="B25" s="1">
        <v>44208</v>
      </c>
      <c r="C25" t="s">
        <v>6</v>
      </c>
      <c r="D25">
        <v>4800</v>
      </c>
      <c r="E25">
        <f>IF(Tabela1[[#This Row],[magazyn]]="Ogrodzieniec",E24+Tabela1[[#This Row],[wielkosc_zamowienia]],E24)</f>
        <v>29660</v>
      </c>
      <c r="F25">
        <f>IF(Tabela1[[#This Row],[magazyn]]="Malbork",F24+Tabela1[[#This Row],[wielkosc_zamowienia]],F24)</f>
        <v>13480</v>
      </c>
      <c r="G25">
        <f>IF(Tabela1[[#This Row],[magazyn]]="Przemysl",G24+Tabela1[[#This Row],[wielkosc_zamowienia]],G24)</f>
        <v>43700</v>
      </c>
      <c r="H25">
        <f>IF(Tabela1[[#This Row],[magazyn]]="Gniezno",H24+Tabela1[[#This Row],[wielkosc_zamowienia]],H24)</f>
        <v>38700</v>
      </c>
    </row>
    <row r="26" spans="1:8" x14ac:dyDescent="0.25">
      <c r="A26">
        <v>25</v>
      </c>
      <c r="B26" s="1">
        <v>44209</v>
      </c>
      <c r="C26" t="s">
        <v>7</v>
      </c>
      <c r="D26">
        <v>8650</v>
      </c>
      <c r="E26">
        <f>IF(Tabela1[[#This Row],[magazyn]]="Ogrodzieniec",E25+Tabela1[[#This Row],[wielkosc_zamowienia]],E25)</f>
        <v>29660</v>
      </c>
      <c r="F26">
        <f>IF(Tabela1[[#This Row],[magazyn]]="Malbork",F25+Tabela1[[#This Row],[wielkosc_zamowienia]],F25)</f>
        <v>22130</v>
      </c>
      <c r="G26">
        <f>IF(Tabela1[[#This Row],[magazyn]]="Przemysl",G25+Tabela1[[#This Row],[wielkosc_zamowienia]],G25)</f>
        <v>43700</v>
      </c>
      <c r="H26">
        <f>IF(Tabela1[[#This Row],[magazyn]]="Gniezno",H25+Tabela1[[#This Row],[wielkosc_zamowienia]],H25)</f>
        <v>38700</v>
      </c>
    </row>
    <row r="27" spans="1:8" x14ac:dyDescent="0.25">
      <c r="A27">
        <v>26</v>
      </c>
      <c r="B27" s="1">
        <v>44210</v>
      </c>
      <c r="C27" t="s">
        <v>4</v>
      </c>
      <c r="D27">
        <v>2260</v>
      </c>
      <c r="E27">
        <f>IF(Tabela1[[#This Row],[magazyn]]="Ogrodzieniec",E26+Tabela1[[#This Row],[wielkosc_zamowienia]],E26)</f>
        <v>31920</v>
      </c>
      <c r="F27">
        <f>IF(Tabela1[[#This Row],[magazyn]]="Malbork",F26+Tabela1[[#This Row],[wielkosc_zamowienia]],F26)</f>
        <v>22130</v>
      </c>
      <c r="G27">
        <f>IF(Tabela1[[#This Row],[magazyn]]="Przemysl",G26+Tabela1[[#This Row],[wielkosc_zamowienia]],G26)</f>
        <v>43700</v>
      </c>
      <c r="H27">
        <f>IF(Tabela1[[#This Row],[magazyn]]="Gniezno",H26+Tabela1[[#This Row],[wielkosc_zamowienia]],H26)</f>
        <v>38700</v>
      </c>
    </row>
    <row r="28" spans="1:8" x14ac:dyDescent="0.25">
      <c r="A28">
        <v>27</v>
      </c>
      <c r="B28" s="1">
        <v>44210</v>
      </c>
      <c r="C28" t="s">
        <v>5</v>
      </c>
      <c r="D28">
        <v>5000</v>
      </c>
      <c r="E28">
        <f>IF(Tabela1[[#This Row],[magazyn]]="Ogrodzieniec",E27+Tabela1[[#This Row],[wielkosc_zamowienia]],E27)</f>
        <v>31920</v>
      </c>
      <c r="F28">
        <f>IF(Tabela1[[#This Row],[magazyn]]="Malbork",F27+Tabela1[[#This Row],[wielkosc_zamowienia]],F27)</f>
        <v>22130</v>
      </c>
      <c r="G28">
        <f>IF(Tabela1[[#This Row],[magazyn]]="Przemysl",G27+Tabela1[[#This Row],[wielkosc_zamowienia]],G27)</f>
        <v>48700</v>
      </c>
      <c r="H28">
        <f>IF(Tabela1[[#This Row],[magazyn]]="Gniezno",H27+Tabela1[[#This Row],[wielkosc_zamowienia]],H27)</f>
        <v>38700</v>
      </c>
    </row>
    <row r="29" spans="1:8" x14ac:dyDescent="0.25">
      <c r="A29">
        <v>28</v>
      </c>
      <c r="B29" s="1">
        <v>44210</v>
      </c>
      <c r="C29" t="s">
        <v>7</v>
      </c>
      <c r="D29">
        <v>1650</v>
      </c>
      <c r="E29">
        <f>IF(Tabela1[[#This Row],[magazyn]]="Ogrodzieniec",E28+Tabela1[[#This Row],[wielkosc_zamowienia]],E28)</f>
        <v>31920</v>
      </c>
      <c r="F29">
        <f>IF(Tabela1[[#This Row],[magazyn]]="Malbork",F28+Tabela1[[#This Row],[wielkosc_zamowienia]],F28)</f>
        <v>23780</v>
      </c>
      <c r="G29">
        <f>IF(Tabela1[[#This Row],[magazyn]]="Przemysl",G28+Tabela1[[#This Row],[wielkosc_zamowienia]],G28)</f>
        <v>48700</v>
      </c>
      <c r="H29">
        <f>IF(Tabela1[[#This Row],[magazyn]]="Gniezno",H28+Tabela1[[#This Row],[wielkosc_zamowienia]],H28)</f>
        <v>38700</v>
      </c>
    </row>
    <row r="30" spans="1:8" x14ac:dyDescent="0.25">
      <c r="A30">
        <v>29</v>
      </c>
      <c r="B30" s="1">
        <v>44211</v>
      </c>
      <c r="C30" t="s">
        <v>7</v>
      </c>
      <c r="D30">
        <v>7060</v>
      </c>
      <c r="E30">
        <f>IF(Tabela1[[#This Row],[magazyn]]="Ogrodzieniec",E29+Tabela1[[#This Row],[wielkosc_zamowienia]],E29)</f>
        <v>31920</v>
      </c>
      <c r="F30">
        <f>IF(Tabela1[[#This Row],[magazyn]]="Malbork",F29+Tabela1[[#This Row],[wielkosc_zamowienia]],F29)</f>
        <v>30840</v>
      </c>
      <c r="G30">
        <f>IF(Tabela1[[#This Row],[magazyn]]="Przemysl",G29+Tabela1[[#This Row],[wielkosc_zamowienia]],G29)</f>
        <v>48700</v>
      </c>
      <c r="H30">
        <f>IF(Tabela1[[#This Row],[magazyn]]="Gniezno",H29+Tabela1[[#This Row],[wielkosc_zamowienia]],H29)</f>
        <v>38700</v>
      </c>
    </row>
    <row r="31" spans="1:8" x14ac:dyDescent="0.25">
      <c r="A31">
        <v>30</v>
      </c>
      <c r="B31" s="1">
        <v>44211</v>
      </c>
      <c r="C31" t="s">
        <v>4</v>
      </c>
      <c r="D31">
        <v>3260</v>
      </c>
      <c r="E31">
        <f>IF(Tabela1[[#This Row],[magazyn]]="Ogrodzieniec",E30+Tabela1[[#This Row],[wielkosc_zamowienia]],E30)</f>
        <v>35180</v>
      </c>
      <c r="F31">
        <f>IF(Tabela1[[#This Row],[magazyn]]="Malbork",F30+Tabela1[[#This Row],[wielkosc_zamowienia]],F30)</f>
        <v>30840</v>
      </c>
      <c r="G31">
        <f>IF(Tabela1[[#This Row],[magazyn]]="Przemysl",G30+Tabela1[[#This Row],[wielkosc_zamowienia]],G30)</f>
        <v>48700</v>
      </c>
      <c r="H31">
        <f>IF(Tabela1[[#This Row],[magazyn]]="Gniezno",H30+Tabela1[[#This Row],[wielkosc_zamowienia]],H30)</f>
        <v>38700</v>
      </c>
    </row>
    <row r="32" spans="1:8" x14ac:dyDescent="0.25">
      <c r="A32">
        <v>31</v>
      </c>
      <c r="B32" s="1">
        <v>44211</v>
      </c>
      <c r="C32" t="s">
        <v>6</v>
      </c>
      <c r="D32">
        <v>5760</v>
      </c>
      <c r="E32">
        <f>IF(Tabela1[[#This Row],[magazyn]]="Ogrodzieniec",E31+Tabela1[[#This Row],[wielkosc_zamowienia]],E31)</f>
        <v>35180</v>
      </c>
      <c r="F32">
        <f>IF(Tabela1[[#This Row],[magazyn]]="Malbork",F31+Tabela1[[#This Row],[wielkosc_zamowienia]],F31)</f>
        <v>30840</v>
      </c>
      <c r="G32">
        <f>IF(Tabela1[[#This Row],[magazyn]]="Przemysl",G31+Tabela1[[#This Row],[wielkosc_zamowienia]],G31)</f>
        <v>48700</v>
      </c>
      <c r="H32">
        <f>IF(Tabela1[[#This Row],[magazyn]]="Gniezno",H31+Tabela1[[#This Row],[wielkosc_zamowienia]],H31)</f>
        <v>44460</v>
      </c>
    </row>
    <row r="33" spans="1:8" x14ac:dyDescent="0.25">
      <c r="A33">
        <v>32</v>
      </c>
      <c r="B33" s="1">
        <v>44212</v>
      </c>
      <c r="C33" t="s">
        <v>5</v>
      </c>
      <c r="D33">
        <v>1990</v>
      </c>
      <c r="E33">
        <f>IF(Tabela1[[#This Row],[magazyn]]="Ogrodzieniec",E32+Tabela1[[#This Row],[wielkosc_zamowienia]],E32)</f>
        <v>35180</v>
      </c>
      <c r="F33">
        <f>IF(Tabela1[[#This Row],[magazyn]]="Malbork",F32+Tabela1[[#This Row],[wielkosc_zamowienia]],F32)</f>
        <v>30840</v>
      </c>
      <c r="G33">
        <f>IF(Tabela1[[#This Row],[magazyn]]="Przemysl",G32+Tabela1[[#This Row],[wielkosc_zamowienia]],G32)</f>
        <v>50690</v>
      </c>
      <c r="H33">
        <f>IF(Tabela1[[#This Row],[magazyn]]="Gniezno",H32+Tabela1[[#This Row],[wielkosc_zamowienia]],H32)</f>
        <v>44460</v>
      </c>
    </row>
    <row r="34" spans="1:8" x14ac:dyDescent="0.25">
      <c r="A34">
        <v>33</v>
      </c>
      <c r="B34" s="1">
        <v>44213</v>
      </c>
      <c r="C34" t="s">
        <v>7</v>
      </c>
      <c r="D34">
        <v>5240</v>
      </c>
      <c r="E34">
        <f>IF(Tabela1[[#This Row],[magazyn]]="Ogrodzieniec",E33+Tabela1[[#This Row],[wielkosc_zamowienia]],E33)</f>
        <v>35180</v>
      </c>
      <c r="F34">
        <f>IF(Tabela1[[#This Row],[magazyn]]="Malbork",F33+Tabela1[[#This Row],[wielkosc_zamowienia]],F33)</f>
        <v>36080</v>
      </c>
      <c r="G34">
        <f>IF(Tabela1[[#This Row],[magazyn]]="Przemysl",G33+Tabela1[[#This Row],[wielkosc_zamowienia]],G33)</f>
        <v>50690</v>
      </c>
      <c r="H34">
        <f>IF(Tabela1[[#This Row],[magazyn]]="Gniezno",H33+Tabela1[[#This Row],[wielkosc_zamowienia]],H33)</f>
        <v>44460</v>
      </c>
    </row>
    <row r="35" spans="1:8" x14ac:dyDescent="0.25">
      <c r="A35">
        <v>34</v>
      </c>
      <c r="B35" s="1">
        <v>44213</v>
      </c>
      <c r="C35" t="s">
        <v>5</v>
      </c>
      <c r="D35">
        <v>2720</v>
      </c>
      <c r="E35">
        <f>IF(Tabela1[[#This Row],[magazyn]]="Ogrodzieniec",E34+Tabela1[[#This Row],[wielkosc_zamowienia]],E34)</f>
        <v>35180</v>
      </c>
      <c r="F35">
        <f>IF(Tabela1[[#This Row],[magazyn]]="Malbork",F34+Tabela1[[#This Row],[wielkosc_zamowienia]],F34)</f>
        <v>36080</v>
      </c>
      <c r="G35">
        <f>IF(Tabela1[[#This Row],[magazyn]]="Przemysl",G34+Tabela1[[#This Row],[wielkosc_zamowienia]],G34)</f>
        <v>53410</v>
      </c>
      <c r="H35">
        <f>IF(Tabela1[[#This Row],[magazyn]]="Gniezno",H34+Tabela1[[#This Row],[wielkosc_zamowienia]],H34)</f>
        <v>44460</v>
      </c>
    </row>
    <row r="36" spans="1:8" x14ac:dyDescent="0.25">
      <c r="A36">
        <v>35</v>
      </c>
      <c r="B36" s="1">
        <v>44213</v>
      </c>
      <c r="C36" t="s">
        <v>6</v>
      </c>
      <c r="D36">
        <v>3220</v>
      </c>
      <c r="E36">
        <f>IF(Tabela1[[#This Row],[magazyn]]="Ogrodzieniec",E35+Tabela1[[#This Row],[wielkosc_zamowienia]],E35)</f>
        <v>35180</v>
      </c>
      <c r="F36">
        <f>IF(Tabela1[[#This Row],[magazyn]]="Malbork",F35+Tabela1[[#This Row],[wielkosc_zamowienia]],F35)</f>
        <v>36080</v>
      </c>
      <c r="G36">
        <f>IF(Tabela1[[#This Row],[magazyn]]="Przemysl",G35+Tabela1[[#This Row],[wielkosc_zamowienia]],G35)</f>
        <v>53410</v>
      </c>
      <c r="H36">
        <f>IF(Tabela1[[#This Row],[magazyn]]="Gniezno",H35+Tabela1[[#This Row],[wielkosc_zamowienia]],H35)</f>
        <v>47680</v>
      </c>
    </row>
    <row r="37" spans="1:8" x14ac:dyDescent="0.25">
      <c r="A37">
        <v>36</v>
      </c>
      <c r="B37" s="1">
        <v>44213</v>
      </c>
      <c r="C37" t="s">
        <v>4</v>
      </c>
      <c r="D37">
        <v>3140</v>
      </c>
      <c r="E37">
        <f>IF(Tabela1[[#This Row],[magazyn]]="Ogrodzieniec",E36+Tabela1[[#This Row],[wielkosc_zamowienia]],E36)</f>
        <v>38320</v>
      </c>
      <c r="F37">
        <f>IF(Tabela1[[#This Row],[magazyn]]="Malbork",F36+Tabela1[[#This Row],[wielkosc_zamowienia]],F36)</f>
        <v>36080</v>
      </c>
      <c r="G37">
        <f>IF(Tabela1[[#This Row],[magazyn]]="Przemysl",G36+Tabela1[[#This Row],[wielkosc_zamowienia]],G36)</f>
        <v>53410</v>
      </c>
      <c r="H37">
        <f>IF(Tabela1[[#This Row],[magazyn]]="Gniezno",H36+Tabela1[[#This Row],[wielkosc_zamowienia]],H36)</f>
        <v>47680</v>
      </c>
    </row>
    <row r="38" spans="1:8" x14ac:dyDescent="0.25">
      <c r="A38">
        <v>37</v>
      </c>
      <c r="B38" s="1">
        <v>44214</v>
      </c>
      <c r="C38" t="s">
        <v>7</v>
      </c>
      <c r="D38">
        <v>4150</v>
      </c>
      <c r="E38">
        <f>IF(Tabela1[[#This Row],[magazyn]]="Ogrodzieniec",E37+Tabela1[[#This Row],[wielkosc_zamowienia]],E37)</f>
        <v>38320</v>
      </c>
      <c r="F38">
        <f>IF(Tabela1[[#This Row],[magazyn]]="Malbork",F37+Tabela1[[#This Row],[wielkosc_zamowienia]],F37)</f>
        <v>40230</v>
      </c>
      <c r="G38">
        <f>IF(Tabela1[[#This Row],[magazyn]]="Przemysl",G37+Tabela1[[#This Row],[wielkosc_zamowienia]],G37)</f>
        <v>53410</v>
      </c>
      <c r="H38">
        <f>IF(Tabela1[[#This Row],[magazyn]]="Gniezno",H37+Tabela1[[#This Row],[wielkosc_zamowienia]],H37)</f>
        <v>47680</v>
      </c>
    </row>
    <row r="39" spans="1:8" x14ac:dyDescent="0.25">
      <c r="A39">
        <v>38</v>
      </c>
      <c r="B39" s="1">
        <v>44215</v>
      </c>
      <c r="C39" t="s">
        <v>7</v>
      </c>
      <c r="D39">
        <v>3870</v>
      </c>
      <c r="E39">
        <f>IF(Tabela1[[#This Row],[magazyn]]="Ogrodzieniec",E38+Tabela1[[#This Row],[wielkosc_zamowienia]],E38)</f>
        <v>38320</v>
      </c>
      <c r="F39">
        <f>IF(Tabela1[[#This Row],[magazyn]]="Malbork",F38+Tabela1[[#This Row],[wielkosc_zamowienia]],F38)</f>
        <v>44100</v>
      </c>
      <c r="G39">
        <f>IF(Tabela1[[#This Row],[magazyn]]="Przemysl",G38+Tabela1[[#This Row],[wielkosc_zamowienia]],G38)</f>
        <v>53410</v>
      </c>
      <c r="H39">
        <f>IF(Tabela1[[#This Row],[magazyn]]="Gniezno",H38+Tabela1[[#This Row],[wielkosc_zamowienia]],H38)</f>
        <v>47680</v>
      </c>
    </row>
    <row r="40" spans="1:8" x14ac:dyDescent="0.25">
      <c r="A40">
        <v>39</v>
      </c>
      <c r="B40" s="1">
        <v>44215</v>
      </c>
      <c r="C40" t="s">
        <v>4</v>
      </c>
      <c r="D40">
        <v>1170</v>
      </c>
      <c r="E40">
        <f>IF(Tabela1[[#This Row],[magazyn]]="Ogrodzieniec",E39+Tabela1[[#This Row],[wielkosc_zamowienia]],E39)</f>
        <v>39490</v>
      </c>
      <c r="F40">
        <f>IF(Tabela1[[#This Row],[magazyn]]="Malbork",F39+Tabela1[[#This Row],[wielkosc_zamowienia]],F39)</f>
        <v>44100</v>
      </c>
      <c r="G40">
        <f>IF(Tabela1[[#This Row],[magazyn]]="Przemysl",G39+Tabela1[[#This Row],[wielkosc_zamowienia]],G39)</f>
        <v>53410</v>
      </c>
      <c r="H40">
        <f>IF(Tabela1[[#This Row],[magazyn]]="Gniezno",H39+Tabela1[[#This Row],[wielkosc_zamowienia]],H39)</f>
        <v>47680</v>
      </c>
    </row>
    <row r="41" spans="1:8" x14ac:dyDescent="0.25">
      <c r="A41">
        <v>40</v>
      </c>
      <c r="B41" s="1">
        <v>44216</v>
      </c>
      <c r="C41" t="s">
        <v>4</v>
      </c>
      <c r="D41">
        <v>2350</v>
      </c>
      <c r="E41">
        <f>IF(Tabela1[[#This Row],[magazyn]]="Ogrodzieniec",E40+Tabela1[[#This Row],[wielkosc_zamowienia]],E40)</f>
        <v>41840</v>
      </c>
      <c r="F41">
        <f>IF(Tabela1[[#This Row],[magazyn]]="Malbork",F40+Tabela1[[#This Row],[wielkosc_zamowienia]],F40)</f>
        <v>44100</v>
      </c>
      <c r="G41">
        <f>IF(Tabela1[[#This Row],[magazyn]]="Przemysl",G40+Tabela1[[#This Row],[wielkosc_zamowienia]],G40)</f>
        <v>53410</v>
      </c>
      <c r="H41">
        <f>IF(Tabela1[[#This Row],[magazyn]]="Gniezno",H40+Tabela1[[#This Row],[wielkosc_zamowienia]],H40)</f>
        <v>47680</v>
      </c>
    </row>
    <row r="42" spans="1:8" x14ac:dyDescent="0.25">
      <c r="A42">
        <v>41</v>
      </c>
      <c r="B42" s="1">
        <v>44216</v>
      </c>
      <c r="C42" t="s">
        <v>7</v>
      </c>
      <c r="D42">
        <v>7700</v>
      </c>
      <c r="E42">
        <f>IF(Tabela1[[#This Row],[magazyn]]="Ogrodzieniec",E41+Tabela1[[#This Row],[wielkosc_zamowienia]],E41)</f>
        <v>41840</v>
      </c>
      <c r="F42">
        <f>IF(Tabela1[[#This Row],[magazyn]]="Malbork",F41+Tabela1[[#This Row],[wielkosc_zamowienia]],F41)</f>
        <v>51800</v>
      </c>
      <c r="G42">
        <f>IF(Tabela1[[#This Row],[magazyn]]="Przemysl",G41+Tabela1[[#This Row],[wielkosc_zamowienia]],G41)</f>
        <v>53410</v>
      </c>
      <c r="H42">
        <f>IF(Tabela1[[#This Row],[magazyn]]="Gniezno",H41+Tabela1[[#This Row],[wielkosc_zamowienia]],H41)</f>
        <v>47680</v>
      </c>
    </row>
    <row r="43" spans="1:8" x14ac:dyDescent="0.25">
      <c r="A43">
        <v>42</v>
      </c>
      <c r="B43" s="1">
        <v>44217</v>
      </c>
      <c r="C43" t="s">
        <v>6</v>
      </c>
      <c r="D43">
        <v>3210</v>
      </c>
      <c r="E43">
        <f>IF(Tabela1[[#This Row],[magazyn]]="Ogrodzieniec",E42+Tabela1[[#This Row],[wielkosc_zamowienia]],E42)</f>
        <v>41840</v>
      </c>
      <c r="F43">
        <f>IF(Tabela1[[#This Row],[magazyn]]="Malbork",F42+Tabela1[[#This Row],[wielkosc_zamowienia]],F42)</f>
        <v>51800</v>
      </c>
      <c r="G43">
        <f>IF(Tabela1[[#This Row],[magazyn]]="Przemysl",G42+Tabela1[[#This Row],[wielkosc_zamowienia]],G42)</f>
        <v>53410</v>
      </c>
      <c r="H43">
        <f>IF(Tabela1[[#This Row],[magazyn]]="Gniezno",H42+Tabela1[[#This Row],[wielkosc_zamowienia]],H42)</f>
        <v>50890</v>
      </c>
    </row>
    <row r="44" spans="1:8" x14ac:dyDescent="0.25">
      <c r="A44">
        <v>43</v>
      </c>
      <c r="B44" s="1">
        <v>44217</v>
      </c>
      <c r="C44" t="s">
        <v>7</v>
      </c>
      <c r="D44">
        <v>1060</v>
      </c>
      <c r="E44">
        <f>IF(Tabela1[[#This Row],[magazyn]]="Ogrodzieniec",E43+Tabela1[[#This Row],[wielkosc_zamowienia]],E43)</f>
        <v>41840</v>
      </c>
      <c r="F44">
        <f>IF(Tabela1[[#This Row],[magazyn]]="Malbork",F43+Tabela1[[#This Row],[wielkosc_zamowienia]],F43)</f>
        <v>52860</v>
      </c>
      <c r="G44">
        <f>IF(Tabela1[[#This Row],[magazyn]]="Przemysl",G43+Tabela1[[#This Row],[wielkosc_zamowienia]],G43)</f>
        <v>53410</v>
      </c>
      <c r="H44">
        <f>IF(Tabela1[[#This Row],[magazyn]]="Gniezno",H43+Tabela1[[#This Row],[wielkosc_zamowienia]],H43)</f>
        <v>50890</v>
      </c>
    </row>
    <row r="45" spans="1:8" x14ac:dyDescent="0.25">
      <c r="A45">
        <v>44</v>
      </c>
      <c r="B45" s="1">
        <v>44218</v>
      </c>
      <c r="C45" t="s">
        <v>6</v>
      </c>
      <c r="D45">
        <v>2300</v>
      </c>
      <c r="E45">
        <f>IF(Tabela1[[#This Row],[magazyn]]="Ogrodzieniec",E44+Tabela1[[#This Row],[wielkosc_zamowienia]],E44)</f>
        <v>41840</v>
      </c>
      <c r="F45">
        <f>IF(Tabela1[[#This Row],[magazyn]]="Malbork",F44+Tabela1[[#This Row],[wielkosc_zamowienia]],F44)</f>
        <v>52860</v>
      </c>
      <c r="G45">
        <f>IF(Tabela1[[#This Row],[magazyn]]="Przemysl",G44+Tabela1[[#This Row],[wielkosc_zamowienia]],G44)</f>
        <v>53410</v>
      </c>
      <c r="H45">
        <f>IF(Tabela1[[#This Row],[magazyn]]="Gniezno",H44+Tabela1[[#This Row],[wielkosc_zamowienia]],H44)</f>
        <v>53190</v>
      </c>
    </row>
    <row r="46" spans="1:8" x14ac:dyDescent="0.25">
      <c r="A46">
        <v>45</v>
      </c>
      <c r="B46" s="1">
        <v>44218</v>
      </c>
      <c r="C46" t="s">
        <v>7</v>
      </c>
      <c r="D46">
        <v>7840</v>
      </c>
      <c r="E46">
        <f>IF(Tabela1[[#This Row],[magazyn]]="Ogrodzieniec",E45+Tabela1[[#This Row],[wielkosc_zamowienia]],E45)</f>
        <v>41840</v>
      </c>
      <c r="F46">
        <f>IF(Tabela1[[#This Row],[magazyn]]="Malbork",F45+Tabela1[[#This Row],[wielkosc_zamowienia]],F45)</f>
        <v>60700</v>
      </c>
      <c r="G46">
        <f>IF(Tabela1[[#This Row],[magazyn]]="Przemysl",G45+Tabela1[[#This Row],[wielkosc_zamowienia]],G45)</f>
        <v>53410</v>
      </c>
      <c r="H46">
        <f>IF(Tabela1[[#This Row],[magazyn]]="Gniezno",H45+Tabela1[[#This Row],[wielkosc_zamowienia]],H45)</f>
        <v>53190</v>
      </c>
    </row>
    <row r="47" spans="1:8" x14ac:dyDescent="0.25">
      <c r="A47">
        <v>46</v>
      </c>
      <c r="B47" s="1">
        <v>44219</v>
      </c>
      <c r="C47" t="s">
        <v>4</v>
      </c>
      <c r="D47">
        <v>2870</v>
      </c>
      <c r="E47">
        <f>IF(Tabela1[[#This Row],[magazyn]]="Ogrodzieniec",E46+Tabela1[[#This Row],[wielkosc_zamowienia]],E46)</f>
        <v>44710</v>
      </c>
      <c r="F47">
        <f>IF(Tabela1[[#This Row],[magazyn]]="Malbork",F46+Tabela1[[#This Row],[wielkosc_zamowienia]],F46)</f>
        <v>60700</v>
      </c>
      <c r="G47">
        <f>IF(Tabela1[[#This Row],[magazyn]]="Przemysl",G46+Tabela1[[#This Row],[wielkosc_zamowienia]],G46)</f>
        <v>53410</v>
      </c>
      <c r="H47">
        <f>IF(Tabela1[[#This Row],[magazyn]]="Gniezno",H46+Tabela1[[#This Row],[wielkosc_zamowienia]],H46)</f>
        <v>53190</v>
      </c>
    </row>
    <row r="48" spans="1:8" x14ac:dyDescent="0.25">
      <c r="A48">
        <v>47</v>
      </c>
      <c r="B48" s="1">
        <v>44220</v>
      </c>
      <c r="C48" t="s">
        <v>4</v>
      </c>
      <c r="D48">
        <v>8690</v>
      </c>
      <c r="E48">
        <f>IF(Tabela1[[#This Row],[magazyn]]="Ogrodzieniec",E47+Tabela1[[#This Row],[wielkosc_zamowienia]],E47)</f>
        <v>53400</v>
      </c>
      <c r="F48">
        <f>IF(Tabela1[[#This Row],[magazyn]]="Malbork",F47+Tabela1[[#This Row],[wielkosc_zamowienia]],F47)</f>
        <v>60700</v>
      </c>
      <c r="G48">
        <f>IF(Tabela1[[#This Row],[magazyn]]="Przemysl",G47+Tabela1[[#This Row],[wielkosc_zamowienia]],G47)</f>
        <v>53410</v>
      </c>
      <c r="H48">
        <f>IF(Tabela1[[#This Row],[magazyn]]="Gniezno",H47+Tabela1[[#This Row],[wielkosc_zamowienia]],H47)</f>
        <v>53190</v>
      </c>
    </row>
    <row r="49" spans="1:8" x14ac:dyDescent="0.25">
      <c r="A49">
        <v>48</v>
      </c>
      <c r="B49" s="1">
        <v>44221</v>
      </c>
      <c r="C49" t="s">
        <v>6</v>
      </c>
      <c r="D49">
        <v>6450</v>
      </c>
      <c r="E49">
        <f>IF(Tabela1[[#This Row],[magazyn]]="Ogrodzieniec",E48+Tabela1[[#This Row],[wielkosc_zamowienia]],E48)</f>
        <v>53400</v>
      </c>
      <c r="F49">
        <f>IF(Tabela1[[#This Row],[magazyn]]="Malbork",F48+Tabela1[[#This Row],[wielkosc_zamowienia]],F48)</f>
        <v>60700</v>
      </c>
      <c r="G49">
        <f>IF(Tabela1[[#This Row],[magazyn]]="Przemysl",G48+Tabela1[[#This Row],[wielkosc_zamowienia]],G48)</f>
        <v>53410</v>
      </c>
      <c r="H49">
        <f>IF(Tabela1[[#This Row],[magazyn]]="Gniezno",H48+Tabela1[[#This Row],[wielkosc_zamowienia]],H48)</f>
        <v>59640</v>
      </c>
    </row>
    <row r="50" spans="1:8" x14ac:dyDescent="0.25">
      <c r="A50">
        <v>49</v>
      </c>
      <c r="B50" s="1">
        <v>44222</v>
      </c>
      <c r="C50" t="s">
        <v>7</v>
      </c>
      <c r="D50">
        <v>3050</v>
      </c>
      <c r="E50">
        <f>IF(Tabela1[[#This Row],[magazyn]]="Ogrodzieniec",E49+Tabela1[[#This Row],[wielkosc_zamowienia]],E49)</f>
        <v>53400</v>
      </c>
      <c r="F50">
        <f>IF(Tabela1[[#This Row],[magazyn]]="Malbork",F49+Tabela1[[#This Row],[wielkosc_zamowienia]],F49)</f>
        <v>63750</v>
      </c>
      <c r="G50">
        <f>IF(Tabela1[[#This Row],[magazyn]]="Przemysl",G49+Tabela1[[#This Row],[wielkosc_zamowienia]],G49)</f>
        <v>53410</v>
      </c>
      <c r="H50">
        <f>IF(Tabela1[[#This Row],[magazyn]]="Gniezno",H49+Tabela1[[#This Row],[wielkosc_zamowienia]],H49)</f>
        <v>59640</v>
      </c>
    </row>
    <row r="51" spans="1:8" x14ac:dyDescent="0.25">
      <c r="A51">
        <v>50</v>
      </c>
      <c r="B51" s="1">
        <v>44222</v>
      </c>
      <c r="C51" t="s">
        <v>5</v>
      </c>
      <c r="D51">
        <v>7170</v>
      </c>
      <c r="E51">
        <f>IF(Tabela1[[#This Row],[magazyn]]="Ogrodzieniec",E50+Tabela1[[#This Row],[wielkosc_zamowienia]],E50)</f>
        <v>53400</v>
      </c>
      <c r="F51">
        <f>IF(Tabela1[[#This Row],[magazyn]]="Malbork",F50+Tabela1[[#This Row],[wielkosc_zamowienia]],F50)</f>
        <v>63750</v>
      </c>
      <c r="G51">
        <f>IF(Tabela1[[#This Row],[magazyn]]="Przemysl",G50+Tabela1[[#This Row],[wielkosc_zamowienia]],G50)</f>
        <v>60580</v>
      </c>
      <c r="H51">
        <f>IF(Tabela1[[#This Row],[magazyn]]="Gniezno",H50+Tabela1[[#This Row],[wielkosc_zamowienia]],H50)</f>
        <v>59640</v>
      </c>
    </row>
    <row r="52" spans="1:8" x14ac:dyDescent="0.25">
      <c r="A52">
        <v>51</v>
      </c>
      <c r="B52" s="1">
        <v>44222</v>
      </c>
      <c r="C52" t="s">
        <v>6</v>
      </c>
      <c r="D52">
        <v>1970</v>
      </c>
      <c r="E52">
        <f>IF(Tabela1[[#This Row],[magazyn]]="Ogrodzieniec",E51+Tabela1[[#This Row],[wielkosc_zamowienia]],E51)</f>
        <v>53400</v>
      </c>
      <c r="F52">
        <f>IF(Tabela1[[#This Row],[magazyn]]="Malbork",F51+Tabela1[[#This Row],[wielkosc_zamowienia]],F51)</f>
        <v>63750</v>
      </c>
      <c r="G52">
        <f>IF(Tabela1[[#This Row],[magazyn]]="Przemysl",G51+Tabela1[[#This Row],[wielkosc_zamowienia]],G51)</f>
        <v>60580</v>
      </c>
      <c r="H52">
        <f>IF(Tabela1[[#This Row],[magazyn]]="Gniezno",H51+Tabela1[[#This Row],[wielkosc_zamowienia]],H51)</f>
        <v>61610</v>
      </c>
    </row>
    <row r="53" spans="1:8" x14ac:dyDescent="0.25">
      <c r="A53">
        <v>52</v>
      </c>
      <c r="B53" s="1">
        <v>44223</v>
      </c>
      <c r="C53" t="s">
        <v>6</v>
      </c>
      <c r="D53">
        <v>3670</v>
      </c>
      <c r="E53">
        <f>IF(Tabela1[[#This Row],[magazyn]]="Ogrodzieniec",E52+Tabela1[[#This Row],[wielkosc_zamowienia]],E52)</f>
        <v>53400</v>
      </c>
      <c r="F53">
        <f>IF(Tabela1[[#This Row],[magazyn]]="Malbork",F52+Tabela1[[#This Row],[wielkosc_zamowienia]],F52)</f>
        <v>63750</v>
      </c>
      <c r="G53">
        <f>IF(Tabela1[[#This Row],[magazyn]]="Przemysl",G52+Tabela1[[#This Row],[wielkosc_zamowienia]],G52)</f>
        <v>60580</v>
      </c>
      <c r="H53">
        <f>IF(Tabela1[[#This Row],[magazyn]]="Gniezno",H52+Tabela1[[#This Row],[wielkosc_zamowienia]],H52)</f>
        <v>65280</v>
      </c>
    </row>
    <row r="54" spans="1:8" x14ac:dyDescent="0.25">
      <c r="A54">
        <v>53</v>
      </c>
      <c r="B54" s="1">
        <v>44223</v>
      </c>
      <c r="C54" t="s">
        <v>4</v>
      </c>
      <c r="D54">
        <v>7870</v>
      </c>
      <c r="E54">
        <f>IF(Tabela1[[#This Row],[magazyn]]="Ogrodzieniec",E53+Tabela1[[#This Row],[wielkosc_zamowienia]],E53)</f>
        <v>61270</v>
      </c>
      <c r="F54">
        <f>IF(Tabela1[[#This Row],[magazyn]]="Malbork",F53+Tabela1[[#This Row],[wielkosc_zamowienia]],F53)</f>
        <v>63750</v>
      </c>
      <c r="G54">
        <f>IF(Tabela1[[#This Row],[magazyn]]="Przemysl",G53+Tabela1[[#This Row],[wielkosc_zamowienia]],G53)</f>
        <v>60580</v>
      </c>
      <c r="H54">
        <f>IF(Tabela1[[#This Row],[magazyn]]="Gniezno",H53+Tabela1[[#This Row],[wielkosc_zamowienia]],H53)</f>
        <v>65280</v>
      </c>
    </row>
    <row r="55" spans="1:8" x14ac:dyDescent="0.25">
      <c r="A55">
        <v>54</v>
      </c>
      <c r="B55" s="1">
        <v>44224</v>
      </c>
      <c r="C55" t="s">
        <v>5</v>
      </c>
      <c r="D55">
        <v>7930</v>
      </c>
      <c r="E55">
        <f>IF(Tabela1[[#This Row],[magazyn]]="Ogrodzieniec",E54+Tabela1[[#This Row],[wielkosc_zamowienia]],E54)</f>
        <v>61270</v>
      </c>
      <c r="F55">
        <f>IF(Tabela1[[#This Row],[magazyn]]="Malbork",F54+Tabela1[[#This Row],[wielkosc_zamowienia]],F54)</f>
        <v>63750</v>
      </c>
      <c r="G55">
        <f>IF(Tabela1[[#This Row],[magazyn]]="Przemysl",G54+Tabela1[[#This Row],[wielkosc_zamowienia]],G54)</f>
        <v>68510</v>
      </c>
      <c r="H55">
        <f>IF(Tabela1[[#This Row],[magazyn]]="Gniezno",H54+Tabela1[[#This Row],[wielkosc_zamowienia]],H54)</f>
        <v>65280</v>
      </c>
    </row>
    <row r="56" spans="1:8" x14ac:dyDescent="0.25">
      <c r="A56">
        <v>55</v>
      </c>
      <c r="B56" s="1">
        <v>44224</v>
      </c>
      <c r="C56" t="s">
        <v>4</v>
      </c>
      <c r="D56">
        <v>1940</v>
      </c>
      <c r="E56">
        <f>IF(Tabela1[[#This Row],[magazyn]]="Ogrodzieniec",E55+Tabela1[[#This Row],[wielkosc_zamowienia]],E55)</f>
        <v>63210</v>
      </c>
      <c r="F56">
        <f>IF(Tabela1[[#This Row],[magazyn]]="Malbork",F55+Tabela1[[#This Row],[wielkosc_zamowienia]],F55)</f>
        <v>63750</v>
      </c>
      <c r="G56">
        <f>IF(Tabela1[[#This Row],[magazyn]]="Przemysl",G55+Tabela1[[#This Row],[wielkosc_zamowienia]],G55)</f>
        <v>68510</v>
      </c>
      <c r="H56">
        <f>IF(Tabela1[[#This Row],[magazyn]]="Gniezno",H55+Tabela1[[#This Row],[wielkosc_zamowienia]],H55)</f>
        <v>65280</v>
      </c>
    </row>
    <row r="57" spans="1:8" x14ac:dyDescent="0.25">
      <c r="A57">
        <v>56</v>
      </c>
      <c r="B57" s="1">
        <v>44224</v>
      </c>
      <c r="C57" t="s">
        <v>7</v>
      </c>
      <c r="D57">
        <v>2340</v>
      </c>
      <c r="E57">
        <f>IF(Tabela1[[#This Row],[magazyn]]="Ogrodzieniec",E56+Tabela1[[#This Row],[wielkosc_zamowienia]],E56)</f>
        <v>63210</v>
      </c>
      <c r="F57">
        <f>IF(Tabela1[[#This Row],[magazyn]]="Malbork",F56+Tabela1[[#This Row],[wielkosc_zamowienia]],F56)</f>
        <v>66090</v>
      </c>
      <c r="G57">
        <f>IF(Tabela1[[#This Row],[magazyn]]="Przemysl",G56+Tabela1[[#This Row],[wielkosc_zamowienia]],G56)</f>
        <v>68510</v>
      </c>
      <c r="H57">
        <f>IF(Tabela1[[#This Row],[magazyn]]="Gniezno",H56+Tabela1[[#This Row],[wielkosc_zamowienia]],H56)</f>
        <v>65280</v>
      </c>
    </row>
    <row r="58" spans="1:8" x14ac:dyDescent="0.25">
      <c r="A58">
        <v>57</v>
      </c>
      <c r="B58" s="1">
        <v>44225</v>
      </c>
      <c r="C58" t="s">
        <v>7</v>
      </c>
      <c r="D58">
        <v>8710</v>
      </c>
      <c r="E58">
        <f>IF(Tabela1[[#This Row],[magazyn]]="Ogrodzieniec",E57+Tabela1[[#This Row],[wielkosc_zamowienia]],E57)</f>
        <v>63210</v>
      </c>
      <c r="F58">
        <f>IF(Tabela1[[#This Row],[magazyn]]="Malbork",F57+Tabela1[[#This Row],[wielkosc_zamowienia]],F57)</f>
        <v>74800</v>
      </c>
      <c r="G58">
        <f>IF(Tabela1[[#This Row],[magazyn]]="Przemysl",G57+Tabela1[[#This Row],[wielkosc_zamowienia]],G57)</f>
        <v>68510</v>
      </c>
      <c r="H58">
        <f>IF(Tabela1[[#This Row],[magazyn]]="Gniezno",H57+Tabela1[[#This Row],[wielkosc_zamowienia]],H57)</f>
        <v>65280</v>
      </c>
    </row>
    <row r="59" spans="1:8" x14ac:dyDescent="0.25">
      <c r="A59">
        <v>58</v>
      </c>
      <c r="B59" s="1">
        <v>44225</v>
      </c>
      <c r="C59" t="s">
        <v>6</v>
      </c>
      <c r="D59">
        <v>1360</v>
      </c>
      <c r="E59">
        <f>IF(Tabela1[[#This Row],[magazyn]]="Ogrodzieniec",E58+Tabela1[[#This Row],[wielkosc_zamowienia]],E58)</f>
        <v>63210</v>
      </c>
      <c r="F59">
        <f>IF(Tabela1[[#This Row],[magazyn]]="Malbork",F58+Tabela1[[#This Row],[wielkosc_zamowienia]],F58)</f>
        <v>74800</v>
      </c>
      <c r="G59">
        <f>IF(Tabela1[[#This Row],[magazyn]]="Przemysl",G58+Tabela1[[#This Row],[wielkosc_zamowienia]],G58)</f>
        <v>68510</v>
      </c>
      <c r="H59">
        <f>IF(Tabela1[[#This Row],[magazyn]]="Gniezno",H58+Tabela1[[#This Row],[wielkosc_zamowienia]],H58)</f>
        <v>66640</v>
      </c>
    </row>
    <row r="60" spans="1:8" x14ac:dyDescent="0.25">
      <c r="A60">
        <v>59</v>
      </c>
      <c r="B60" s="1">
        <v>44226</v>
      </c>
      <c r="C60" t="s">
        <v>5</v>
      </c>
      <c r="D60">
        <v>6820</v>
      </c>
      <c r="E60">
        <f>IF(Tabela1[[#This Row],[magazyn]]="Ogrodzieniec",E59+Tabela1[[#This Row],[wielkosc_zamowienia]],E59)</f>
        <v>63210</v>
      </c>
      <c r="F60">
        <f>IF(Tabela1[[#This Row],[magazyn]]="Malbork",F59+Tabela1[[#This Row],[wielkosc_zamowienia]],F59)</f>
        <v>74800</v>
      </c>
      <c r="G60">
        <f>IF(Tabela1[[#This Row],[magazyn]]="Przemysl",G59+Tabela1[[#This Row],[wielkosc_zamowienia]],G59)</f>
        <v>75330</v>
      </c>
      <c r="H60">
        <f>IF(Tabela1[[#This Row],[magazyn]]="Gniezno",H59+Tabela1[[#This Row],[wielkosc_zamowienia]],H59)</f>
        <v>66640</v>
      </c>
    </row>
    <row r="61" spans="1:8" x14ac:dyDescent="0.25">
      <c r="A61">
        <v>60</v>
      </c>
      <c r="B61" s="1">
        <v>44226</v>
      </c>
      <c r="C61" t="s">
        <v>7</v>
      </c>
      <c r="D61">
        <v>9020</v>
      </c>
      <c r="E61">
        <f>IF(Tabela1[[#This Row],[magazyn]]="Ogrodzieniec",E60+Tabela1[[#This Row],[wielkosc_zamowienia]],E60)</f>
        <v>63210</v>
      </c>
      <c r="F61">
        <f>IF(Tabela1[[#This Row],[magazyn]]="Malbork",F60+Tabela1[[#This Row],[wielkosc_zamowienia]],F60)</f>
        <v>83820</v>
      </c>
      <c r="G61">
        <f>IF(Tabela1[[#This Row],[magazyn]]="Przemysl",G60+Tabela1[[#This Row],[wielkosc_zamowienia]],G60)</f>
        <v>75330</v>
      </c>
      <c r="H61">
        <f>IF(Tabela1[[#This Row],[magazyn]]="Gniezno",H60+Tabela1[[#This Row],[wielkosc_zamowienia]],H60)</f>
        <v>66640</v>
      </c>
    </row>
    <row r="62" spans="1:8" x14ac:dyDescent="0.25">
      <c r="A62">
        <v>61</v>
      </c>
      <c r="B62" s="1">
        <v>44227</v>
      </c>
      <c r="C62" t="s">
        <v>4</v>
      </c>
      <c r="D62">
        <v>6900</v>
      </c>
      <c r="E62">
        <f>IF(Tabela1[[#This Row],[magazyn]]="Ogrodzieniec",E61+Tabela1[[#This Row],[wielkosc_zamowienia]],E61)</f>
        <v>70110</v>
      </c>
      <c r="F62">
        <f>IF(Tabela1[[#This Row],[magazyn]]="Malbork",F61+Tabela1[[#This Row],[wielkosc_zamowienia]],F61)</f>
        <v>83820</v>
      </c>
      <c r="G62">
        <f>IF(Tabela1[[#This Row],[magazyn]]="Przemysl",G61+Tabela1[[#This Row],[wielkosc_zamowienia]],G61)</f>
        <v>75330</v>
      </c>
      <c r="H62">
        <f>IF(Tabela1[[#This Row],[magazyn]]="Gniezno",H61+Tabela1[[#This Row],[wielkosc_zamowienia]],H61)</f>
        <v>66640</v>
      </c>
    </row>
    <row r="63" spans="1:8" x14ac:dyDescent="0.25">
      <c r="A63">
        <v>62</v>
      </c>
      <c r="B63" s="1">
        <v>44227</v>
      </c>
      <c r="C63" t="s">
        <v>5</v>
      </c>
      <c r="D63">
        <v>9230</v>
      </c>
      <c r="E63">
        <f>IF(Tabela1[[#This Row],[magazyn]]="Ogrodzieniec",E62+Tabela1[[#This Row],[wielkosc_zamowienia]],E62)</f>
        <v>70110</v>
      </c>
      <c r="F63">
        <f>IF(Tabela1[[#This Row],[magazyn]]="Malbork",F62+Tabela1[[#This Row],[wielkosc_zamowienia]],F62)</f>
        <v>83820</v>
      </c>
      <c r="G63">
        <f>IF(Tabela1[[#This Row],[magazyn]]="Przemysl",G62+Tabela1[[#This Row],[wielkosc_zamowienia]],G62)</f>
        <v>84560</v>
      </c>
      <c r="H63">
        <f>IF(Tabela1[[#This Row],[magazyn]]="Gniezno",H62+Tabela1[[#This Row],[wielkosc_zamowienia]],H62)</f>
        <v>66640</v>
      </c>
    </row>
    <row r="64" spans="1:8" x14ac:dyDescent="0.25">
      <c r="A64">
        <v>63</v>
      </c>
      <c r="B64" s="1">
        <v>44227</v>
      </c>
      <c r="C64" t="s">
        <v>7</v>
      </c>
      <c r="D64">
        <v>790</v>
      </c>
      <c r="E64">
        <f>IF(Tabela1[[#This Row],[magazyn]]="Ogrodzieniec",E63+Tabela1[[#This Row],[wielkosc_zamowienia]],E63)</f>
        <v>70110</v>
      </c>
      <c r="F64">
        <f>IF(Tabela1[[#This Row],[magazyn]]="Malbork",F63+Tabela1[[#This Row],[wielkosc_zamowienia]],F63)</f>
        <v>84610</v>
      </c>
      <c r="G64">
        <f>IF(Tabela1[[#This Row],[magazyn]]="Przemysl",G63+Tabela1[[#This Row],[wielkosc_zamowienia]],G63)</f>
        <v>84560</v>
      </c>
      <c r="H64">
        <f>IF(Tabela1[[#This Row],[magazyn]]="Gniezno",H63+Tabela1[[#This Row],[wielkosc_zamowienia]],H63)</f>
        <v>66640</v>
      </c>
    </row>
    <row r="65" spans="1:8" x14ac:dyDescent="0.25">
      <c r="A65">
        <v>64</v>
      </c>
      <c r="B65" s="1">
        <v>44228</v>
      </c>
      <c r="C65" t="s">
        <v>7</v>
      </c>
      <c r="D65">
        <v>7820</v>
      </c>
      <c r="E65">
        <f>IF(Tabela1[[#This Row],[magazyn]]="Ogrodzieniec",E64+Tabela1[[#This Row],[wielkosc_zamowienia]],E64)</f>
        <v>70110</v>
      </c>
      <c r="F65">
        <f>IF(Tabela1[[#This Row],[magazyn]]="Malbork",F64+Tabela1[[#This Row],[wielkosc_zamowienia]],F64)</f>
        <v>92430</v>
      </c>
      <c r="G65">
        <f>IF(Tabela1[[#This Row],[magazyn]]="Przemysl",G64+Tabela1[[#This Row],[wielkosc_zamowienia]],G64)</f>
        <v>84560</v>
      </c>
      <c r="H65">
        <f>IF(Tabela1[[#This Row],[magazyn]]="Gniezno",H64+Tabela1[[#This Row],[wielkosc_zamowienia]],H64)</f>
        <v>66640</v>
      </c>
    </row>
    <row r="66" spans="1:8" x14ac:dyDescent="0.25">
      <c r="A66">
        <v>65</v>
      </c>
      <c r="B66" s="1">
        <v>44228</v>
      </c>
      <c r="C66" t="s">
        <v>6</v>
      </c>
      <c r="D66">
        <v>2100</v>
      </c>
      <c r="E66">
        <f>IF(Tabela1[[#This Row],[magazyn]]="Ogrodzieniec",E65+Tabela1[[#This Row],[wielkosc_zamowienia]],E65)</f>
        <v>70110</v>
      </c>
      <c r="F66">
        <f>IF(Tabela1[[#This Row],[magazyn]]="Malbork",F65+Tabela1[[#This Row],[wielkosc_zamowienia]],F65)</f>
        <v>92430</v>
      </c>
      <c r="G66">
        <f>IF(Tabela1[[#This Row],[magazyn]]="Przemysl",G65+Tabela1[[#This Row],[wielkosc_zamowienia]],G65)</f>
        <v>84560</v>
      </c>
      <c r="H66">
        <f>IF(Tabela1[[#This Row],[magazyn]]="Gniezno",H65+Tabela1[[#This Row],[wielkosc_zamowienia]],H65)</f>
        <v>68740</v>
      </c>
    </row>
    <row r="67" spans="1:8" x14ac:dyDescent="0.25">
      <c r="A67">
        <v>66</v>
      </c>
      <c r="B67" s="1">
        <v>44228</v>
      </c>
      <c r="C67" t="s">
        <v>4</v>
      </c>
      <c r="D67">
        <v>6960</v>
      </c>
      <c r="E67">
        <f>IF(Tabela1[[#This Row],[magazyn]]="Ogrodzieniec",E66+Tabela1[[#This Row],[wielkosc_zamowienia]],E66)</f>
        <v>77070</v>
      </c>
      <c r="F67">
        <f>IF(Tabela1[[#This Row],[magazyn]]="Malbork",F66+Tabela1[[#This Row],[wielkosc_zamowienia]],F66)</f>
        <v>92430</v>
      </c>
      <c r="G67">
        <f>IF(Tabela1[[#This Row],[magazyn]]="Przemysl",G66+Tabela1[[#This Row],[wielkosc_zamowienia]],G66)</f>
        <v>84560</v>
      </c>
      <c r="H67">
        <f>IF(Tabela1[[#This Row],[magazyn]]="Gniezno",H66+Tabela1[[#This Row],[wielkosc_zamowienia]],H66)</f>
        <v>68740</v>
      </c>
    </row>
    <row r="68" spans="1:8" x14ac:dyDescent="0.25">
      <c r="A68">
        <v>67</v>
      </c>
      <c r="B68" s="1">
        <v>44229</v>
      </c>
      <c r="C68" t="s">
        <v>5</v>
      </c>
      <c r="D68">
        <v>2630</v>
      </c>
      <c r="E68">
        <f>IF(Tabela1[[#This Row],[magazyn]]="Ogrodzieniec",E67+Tabela1[[#This Row],[wielkosc_zamowienia]],E67)</f>
        <v>77070</v>
      </c>
      <c r="F68">
        <f>IF(Tabela1[[#This Row],[magazyn]]="Malbork",F67+Tabela1[[#This Row],[wielkosc_zamowienia]],F67)</f>
        <v>92430</v>
      </c>
      <c r="G68">
        <f>IF(Tabela1[[#This Row],[magazyn]]="Przemysl",G67+Tabela1[[#This Row],[wielkosc_zamowienia]],G67)</f>
        <v>87190</v>
      </c>
      <c r="H68">
        <f>IF(Tabela1[[#This Row],[magazyn]]="Gniezno",H67+Tabela1[[#This Row],[wielkosc_zamowienia]],H67)</f>
        <v>68740</v>
      </c>
    </row>
    <row r="69" spans="1:8" x14ac:dyDescent="0.25">
      <c r="A69">
        <v>68</v>
      </c>
      <c r="B69" s="1">
        <v>44230</v>
      </c>
      <c r="C69" t="s">
        <v>6</v>
      </c>
      <c r="D69">
        <v>9250</v>
      </c>
      <c r="E69">
        <f>IF(Tabela1[[#This Row],[magazyn]]="Ogrodzieniec",E68+Tabela1[[#This Row],[wielkosc_zamowienia]],E68)</f>
        <v>77070</v>
      </c>
      <c r="F69">
        <f>IF(Tabela1[[#This Row],[magazyn]]="Malbork",F68+Tabela1[[#This Row],[wielkosc_zamowienia]],F68)</f>
        <v>92430</v>
      </c>
      <c r="G69">
        <f>IF(Tabela1[[#This Row],[magazyn]]="Przemysl",G68+Tabela1[[#This Row],[wielkosc_zamowienia]],G68)</f>
        <v>87190</v>
      </c>
      <c r="H69">
        <f>IF(Tabela1[[#This Row],[magazyn]]="Gniezno",H68+Tabela1[[#This Row],[wielkosc_zamowienia]],H68)</f>
        <v>77990</v>
      </c>
    </row>
    <row r="70" spans="1:8" x14ac:dyDescent="0.25">
      <c r="A70">
        <v>69</v>
      </c>
      <c r="B70" s="1">
        <v>44230</v>
      </c>
      <c r="C70" t="s">
        <v>5</v>
      </c>
      <c r="D70">
        <v>6540</v>
      </c>
      <c r="E70">
        <f>IF(Tabela1[[#This Row],[magazyn]]="Ogrodzieniec",E69+Tabela1[[#This Row],[wielkosc_zamowienia]],E69)</f>
        <v>77070</v>
      </c>
      <c r="F70">
        <f>IF(Tabela1[[#This Row],[magazyn]]="Malbork",F69+Tabela1[[#This Row],[wielkosc_zamowienia]],F69)</f>
        <v>92430</v>
      </c>
      <c r="G70">
        <f>IF(Tabela1[[#This Row],[magazyn]]="Przemysl",G69+Tabela1[[#This Row],[wielkosc_zamowienia]],G69)</f>
        <v>93730</v>
      </c>
      <c r="H70">
        <f>IF(Tabela1[[#This Row],[magazyn]]="Gniezno",H69+Tabela1[[#This Row],[wielkosc_zamowienia]],H69)</f>
        <v>77990</v>
      </c>
    </row>
    <row r="71" spans="1:8" x14ac:dyDescent="0.25">
      <c r="A71">
        <v>70</v>
      </c>
      <c r="B71" s="1">
        <v>44231</v>
      </c>
      <c r="C71" t="s">
        <v>7</v>
      </c>
      <c r="D71">
        <v>8470</v>
      </c>
      <c r="E71">
        <f>IF(Tabela1[[#This Row],[magazyn]]="Ogrodzieniec",E70+Tabela1[[#This Row],[wielkosc_zamowienia]],E70)</f>
        <v>77070</v>
      </c>
      <c r="F71">
        <f>IF(Tabela1[[#This Row],[magazyn]]="Malbork",F70+Tabela1[[#This Row],[wielkosc_zamowienia]],F70)</f>
        <v>100900</v>
      </c>
      <c r="G71">
        <f>IF(Tabela1[[#This Row],[magazyn]]="Przemysl",G70+Tabela1[[#This Row],[wielkosc_zamowienia]],G70)</f>
        <v>93730</v>
      </c>
      <c r="H71">
        <f>IF(Tabela1[[#This Row],[magazyn]]="Gniezno",H70+Tabela1[[#This Row],[wielkosc_zamowienia]],H70)</f>
        <v>77990</v>
      </c>
    </row>
    <row r="72" spans="1:8" x14ac:dyDescent="0.25">
      <c r="A72">
        <v>71</v>
      </c>
      <c r="B72" s="1">
        <v>44231</v>
      </c>
      <c r="C72" t="s">
        <v>4</v>
      </c>
      <c r="D72">
        <v>7770</v>
      </c>
      <c r="E72">
        <f>IF(Tabela1[[#This Row],[magazyn]]="Ogrodzieniec",E71+Tabela1[[#This Row],[wielkosc_zamowienia]],E71)</f>
        <v>84840</v>
      </c>
      <c r="F72">
        <f>IF(Tabela1[[#This Row],[magazyn]]="Malbork",F71+Tabela1[[#This Row],[wielkosc_zamowienia]],F71)</f>
        <v>100900</v>
      </c>
      <c r="G72">
        <f>IF(Tabela1[[#This Row],[magazyn]]="Przemysl",G71+Tabela1[[#This Row],[wielkosc_zamowienia]],G71)</f>
        <v>93730</v>
      </c>
      <c r="H72">
        <f>IF(Tabela1[[#This Row],[magazyn]]="Gniezno",H71+Tabela1[[#This Row],[wielkosc_zamowienia]],H71)</f>
        <v>77990</v>
      </c>
    </row>
    <row r="73" spans="1:8" x14ac:dyDescent="0.25">
      <c r="A73">
        <v>72</v>
      </c>
      <c r="B73" s="1">
        <v>44231</v>
      </c>
      <c r="C73" t="s">
        <v>5</v>
      </c>
      <c r="D73">
        <v>6270</v>
      </c>
      <c r="E73">
        <f>IF(Tabela1[[#This Row],[magazyn]]="Ogrodzieniec",E72+Tabela1[[#This Row],[wielkosc_zamowienia]],E72)</f>
        <v>84840</v>
      </c>
      <c r="F73">
        <f>IF(Tabela1[[#This Row],[magazyn]]="Malbork",F72+Tabela1[[#This Row],[wielkosc_zamowienia]],F72)</f>
        <v>100900</v>
      </c>
      <c r="G73">
        <f>IF(Tabela1[[#This Row],[magazyn]]="Przemysl",G72+Tabela1[[#This Row],[wielkosc_zamowienia]],G72)</f>
        <v>100000</v>
      </c>
      <c r="H73">
        <f>IF(Tabela1[[#This Row],[magazyn]]="Gniezno",H72+Tabela1[[#This Row],[wielkosc_zamowienia]],H72)</f>
        <v>77990</v>
      </c>
    </row>
    <row r="74" spans="1:8" x14ac:dyDescent="0.25">
      <c r="A74">
        <v>73</v>
      </c>
      <c r="B74" s="1">
        <v>44232</v>
      </c>
      <c r="C74" t="s">
        <v>6</v>
      </c>
      <c r="D74">
        <v>1480</v>
      </c>
      <c r="E74">
        <f>IF(Tabela1[[#This Row],[magazyn]]="Ogrodzieniec",E73+Tabela1[[#This Row],[wielkosc_zamowienia]],E73)</f>
        <v>84840</v>
      </c>
      <c r="F74">
        <f>IF(Tabela1[[#This Row],[magazyn]]="Malbork",F73+Tabela1[[#This Row],[wielkosc_zamowienia]],F73)</f>
        <v>100900</v>
      </c>
      <c r="G74">
        <f>IF(Tabela1[[#This Row],[magazyn]]="Przemysl",G73+Tabela1[[#This Row],[wielkosc_zamowienia]],G73)</f>
        <v>100000</v>
      </c>
      <c r="H74">
        <f>IF(Tabela1[[#This Row],[magazyn]]="Gniezno",H73+Tabela1[[#This Row],[wielkosc_zamowienia]],H73)</f>
        <v>79470</v>
      </c>
    </row>
    <row r="75" spans="1:8" x14ac:dyDescent="0.25">
      <c r="A75">
        <v>74</v>
      </c>
      <c r="B75" s="1">
        <v>44233</v>
      </c>
      <c r="C75" t="s">
        <v>4</v>
      </c>
      <c r="D75">
        <v>1820</v>
      </c>
      <c r="E75">
        <f>IF(Tabela1[[#This Row],[magazyn]]="Ogrodzieniec",E74+Tabela1[[#This Row],[wielkosc_zamowienia]],E74)</f>
        <v>86660</v>
      </c>
      <c r="F75">
        <f>IF(Tabela1[[#This Row],[magazyn]]="Malbork",F74+Tabela1[[#This Row],[wielkosc_zamowienia]],F74)</f>
        <v>100900</v>
      </c>
      <c r="G75">
        <f>IF(Tabela1[[#This Row],[magazyn]]="Przemysl",G74+Tabela1[[#This Row],[wielkosc_zamowienia]],G74)</f>
        <v>100000</v>
      </c>
      <c r="H75">
        <f>IF(Tabela1[[#This Row],[magazyn]]="Gniezno",H74+Tabela1[[#This Row],[wielkosc_zamowienia]],H74)</f>
        <v>79470</v>
      </c>
    </row>
    <row r="76" spans="1:8" x14ac:dyDescent="0.25">
      <c r="A76">
        <v>75</v>
      </c>
      <c r="B76" s="1">
        <v>44233</v>
      </c>
      <c r="C76" t="s">
        <v>5</v>
      </c>
      <c r="D76">
        <v>6460</v>
      </c>
      <c r="E76">
        <f>IF(Tabela1[[#This Row],[magazyn]]="Ogrodzieniec",E75+Tabela1[[#This Row],[wielkosc_zamowienia]],E75)</f>
        <v>86660</v>
      </c>
      <c r="F76">
        <f>IF(Tabela1[[#This Row],[magazyn]]="Malbork",F75+Tabela1[[#This Row],[wielkosc_zamowienia]],F75)</f>
        <v>100900</v>
      </c>
      <c r="G76">
        <f>IF(Tabela1[[#This Row],[magazyn]]="Przemysl",G75+Tabela1[[#This Row],[wielkosc_zamowienia]],G75)</f>
        <v>106460</v>
      </c>
      <c r="H76">
        <f>IF(Tabela1[[#This Row],[magazyn]]="Gniezno",H75+Tabela1[[#This Row],[wielkosc_zamowienia]],H75)</f>
        <v>79470</v>
      </c>
    </row>
    <row r="77" spans="1:8" x14ac:dyDescent="0.25">
      <c r="A77">
        <v>76</v>
      </c>
      <c r="B77" s="1">
        <v>44234</v>
      </c>
      <c r="C77" t="s">
        <v>4</v>
      </c>
      <c r="D77">
        <v>5920</v>
      </c>
      <c r="E77">
        <f>IF(Tabela1[[#This Row],[magazyn]]="Ogrodzieniec",E76+Tabela1[[#This Row],[wielkosc_zamowienia]],E76)</f>
        <v>92580</v>
      </c>
      <c r="F77">
        <f>IF(Tabela1[[#This Row],[magazyn]]="Malbork",F76+Tabela1[[#This Row],[wielkosc_zamowienia]],F76)</f>
        <v>100900</v>
      </c>
      <c r="G77">
        <f>IF(Tabela1[[#This Row],[magazyn]]="Przemysl",G76+Tabela1[[#This Row],[wielkosc_zamowienia]],G76)</f>
        <v>106460</v>
      </c>
      <c r="H77">
        <f>IF(Tabela1[[#This Row],[magazyn]]="Gniezno",H76+Tabela1[[#This Row],[wielkosc_zamowienia]],H76)</f>
        <v>79470</v>
      </c>
    </row>
    <row r="78" spans="1:8" x14ac:dyDescent="0.25">
      <c r="A78">
        <v>77</v>
      </c>
      <c r="B78" s="1">
        <v>44234</v>
      </c>
      <c r="C78" t="s">
        <v>7</v>
      </c>
      <c r="D78">
        <v>8900</v>
      </c>
      <c r="E78">
        <f>IF(Tabela1[[#This Row],[magazyn]]="Ogrodzieniec",E77+Tabela1[[#This Row],[wielkosc_zamowienia]],E77)</f>
        <v>92580</v>
      </c>
      <c r="F78">
        <f>IF(Tabela1[[#This Row],[magazyn]]="Malbork",F77+Tabela1[[#This Row],[wielkosc_zamowienia]],F77)</f>
        <v>109800</v>
      </c>
      <c r="G78">
        <f>IF(Tabela1[[#This Row],[magazyn]]="Przemysl",G77+Tabela1[[#This Row],[wielkosc_zamowienia]],G77)</f>
        <v>106460</v>
      </c>
      <c r="H78">
        <f>IF(Tabela1[[#This Row],[magazyn]]="Gniezno",H77+Tabela1[[#This Row],[wielkosc_zamowienia]],H77)</f>
        <v>79470</v>
      </c>
    </row>
    <row r="79" spans="1:8" x14ac:dyDescent="0.25">
      <c r="A79">
        <v>78</v>
      </c>
      <c r="B79" s="1">
        <v>44235</v>
      </c>
      <c r="C79" t="s">
        <v>7</v>
      </c>
      <c r="D79">
        <v>7370</v>
      </c>
      <c r="E79">
        <f>IF(Tabela1[[#This Row],[magazyn]]="Ogrodzieniec",E78+Tabela1[[#This Row],[wielkosc_zamowienia]],E78)</f>
        <v>92580</v>
      </c>
      <c r="F79">
        <f>IF(Tabela1[[#This Row],[magazyn]]="Malbork",F78+Tabela1[[#This Row],[wielkosc_zamowienia]],F78)</f>
        <v>117170</v>
      </c>
      <c r="G79">
        <f>IF(Tabela1[[#This Row],[magazyn]]="Przemysl",G78+Tabela1[[#This Row],[wielkosc_zamowienia]],G78)</f>
        <v>106460</v>
      </c>
      <c r="H79">
        <f>IF(Tabela1[[#This Row],[magazyn]]="Gniezno",H78+Tabela1[[#This Row],[wielkosc_zamowienia]],H78)</f>
        <v>79470</v>
      </c>
    </row>
    <row r="80" spans="1:8" x14ac:dyDescent="0.25">
      <c r="A80">
        <v>79</v>
      </c>
      <c r="B80" s="1">
        <v>44235</v>
      </c>
      <c r="C80" t="s">
        <v>4</v>
      </c>
      <c r="D80">
        <v>1970</v>
      </c>
      <c r="E80">
        <f>IF(Tabela1[[#This Row],[magazyn]]="Ogrodzieniec",E79+Tabela1[[#This Row],[wielkosc_zamowienia]],E79)</f>
        <v>94550</v>
      </c>
      <c r="F80">
        <f>IF(Tabela1[[#This Row],[magazyn]]="Malbork",F79+Tabela1[[#This Row],[wielkosc_zamowienia]],F79)</f>
        <v>117170</v>
      </c>
      <c r="G80">
        <f>IF(Tabela1[[#This Row],[magazyn]]="Przemysl",G79+Tabela1[[#This Row],[wielkosc_zamowienia]],G79)</f>
        <v>106460</v>
      </c>
      <c r="H80">
        <f>IF(Tabela1[[#This Row],[magazyn]]="Gniezno",H79+Tabela1[[#This Row],[wielkosc_zamowienia]],H79)</f>
        <v>79470</v>
      </c>
    </row>
    <row r="81" spans="1:8" x14ac:dyDescent="0.25">
      <c r="A81">
        <v>80</v>
      </c>
      <c r="B81" s="1">
        <v>44236</v>
      </c>
      <c r="C81" t="s">
        <v>7</v>
      </c>
      <c r="D81">
        <v>7030</v>
      </c>
      <c r="E81">
        <f>IF(Tabela1[[#This Row],[magazyn]]="Ogrodzieniec",E80+Tabela1[[#This Row],[wielkosc_zamowienia]],E80)</f>
        <v>94550</v>
      </c>
      <c r="F81">
        <f>IF(Tabela1[[#This Row],[magazyn]]="Malbork",F80+Tabela1[[#This Row],[wielkosc_zamowienia]],F80)</f>
        <v>124200</v>
      </c>
      <c r="G81">
        <f>IF(Tabela1[[#This Row],[magazyn]]="Przemysl",G80+Tabela1[[#This Row],[wielkosc_zamowienia]],G80)</f>
        <v>106460</v>
      </c>
      <c r="H81">
        <f>IF(Tabela1[[#This Row],[magazyn]]="Gniezno",H80+Tabela1[[#This Row],[wielkosc_zamowienia]],H80)</f>
        <v>79470</v>
      </c>
    </row>
    <row r="82" spans="1:8" x14ac:dyDescent="0.25">
      <c r="A82">
        <v>81</v>
      </c>
      <c r="B82" s="1">
        <v>44237</v>
      </c>
      <c r="C82" t="s">
        <v>7</v>
      </c>
      <c r="D82">
        <v>1000</v>
      </c>
      <c r="E82">
        <f>IF(Tabela1[[#This Row],[magazyn]]="Ogrodzieniec",E81+Tabela1[[#This Row],[wielkosc_zamowienia]],E81)</f>
        <v>94550</v>
      </c>
      <c r="F82">
        <f>IF(Tabela1[[#This Row],[magazyn]]="Malbork",F81+Tabela1[[#This Row],[wielkosc_zamowienia]],F81)</f>
        <v>125200</v>
      </c>
      <c r="G82">
        <f>IF(Tabela1[[#This Row],[magazyn]]="Przemysl",G81+Tabela1[[#This Row],[wielkosc_zamowienia]],G81)</f>
        <v>106460</v>
      </c>
      <c r="H82">
        <f>IF(Tabela1[[#This Row],[magazyn]]="Gniezno",H81+Tabela1[[#This Row],[wielkosc_zamowienia]],H81)</f>
        <v>79470</v>
      </c>
    </row>
    <row r="83" spans="1:8" x14ac:dyDescent="0.25">
      <c r="A83">
        <v>82</v>
      </c>
      <c r="B83" s="1">
        <v>44237</v>
      </c>
      <c r="C83" t="s">
        <v>4</v>
      </c>
      <c r="D83">
        <v>2620</v>
      </c>
      <c r="E83">
        <f>IF(Tabela1[[#This Row],[magazyn]]="Ogrodzieniec",E82+Tabela1[[#This Row],[wielkosc_zamowienia]],E82)</f>
        <v>97170</v>
      </c>
      <c r="F83">
        <f>IF(Tabela1[[#This Row],[magazyn]]="Malbork",F82+Tabela1[[#This Row],[wielkosc_zamowienia]],F82)</f>
        <v>125200</v>
      </c>
      <c r="G83">
        <f>IF(Tabela1[[#This Row],[magazyn]]="Przemysl",G82+Tabela1[[#This Row],[wielkosc_zamowienia]],G82)</f>
        <v>106460</v>
      </c>
      <c r="H83">
        <f>IF(Tabela1[[#This Row],[magazyn]]="Gniezno",H82+Tabela1[[#This Row],[wielkosc_zamowienia]],H82)</f>
        <v>79470</v>
      </c>
    </row>
    <row r="84" spans="1:8" x14ac:dyDescent="0.25">
      <c r="A84">
        <v>83</v>
      </c>
      <c r="B84" s="1">
        <v>44238</v>
      </c>
      <c r="C84" t="s">
        <v>7</v>
      </c>
      <c r="D84">
        <v>9440</v>
      </c>
      <c r="E84">
        <f>IF(Tabela1[[#This Row],[magazyn]]="Ogrodzieniec",E83+Tabela1[[#This Row],[wielkosc_zamowienia]],E83)</f>
        <v>97170</v>
      </c>
      <c r="F84">
        <f>IF(Tabela1[[#This Row],[magazyn]]="Malbork",F83+Tabela1[[#This Row],[wielkosc_zamowienia]],F83)</f>
        <v>134640</v>
      </c>
      <c r="G84">
        <f>IF(Tabela1[[#This Row],[magazyn]]="Przemysl",G83+Tabela1[[#This Row],[wielkosc_zamowienia]],G83)</f>
        <v>106460</v>
      </c>
      <c r="H84">
        <f>IF(Tabela1[[#This Row],[magazyn]]="Gniezno",H83+Tabela1[[#This Row],[wielkosc_zamowienia]],H83)</f>
        <v>79470</v>
      </c>
    </row>
    <row r="85" spans="1:8" x14ac:dyDescent="0.25">
      <c r="A85">
        <v>84</v>
      </c>
      <c r="B85" s="1">
        <v>44238</v>
      </c>
      <c r="C85" t="s">
        <v>5</v>
      </c>
      <c r="D85">
        <v>8020</v>
      </c>
      <c r="E85">
        <f>IF(Tabela1[[#This Row],[magazyn]]="Ogrodzieniec",E84+Tabela1[[#This Row],[wielkosc_zamowienia]],E84)</f>
        <v>97170</v>
      </c>
      <c r="F85">
        <f>IF(Tabela1[[#This Row],[magazyn]]="Malbork",F84+Tabela1[[#This Row],[wielkosc_zamowienia]],F84)</f>
        <v>134640</v>
      </c>
      <c r="G85">
        <f>IF(Tabela1[[#This Row],[magazyn]]="Przemysl",G84+Tabela1[[#This Row],[wielkosc_zamowienia]],G84)</f>
        <v>114480</v>
      </c>
      <c r="H85">
        <f>IF(Tabela1[[#This Row],[magazyn]]="Gniezno",H84+Tabela1[[#This Row],[wielkosc_zamowienia]],H84)</f>
        <v>79470</v>
      </c>
    </row>
    <row r="86" spans="1:8" x14ac:dyDescent="0.25">
      <c r="A86">
        <v>85</v>
      </c>
      <c r="B86" s="1">
        <v>44238</v>
      </c>
      <c r="C86" t="s">
        <v>6</v>
      </c>
      <c r="D86">
        <v>5820</v>
      </c>
      <c r="E86">
        <f>IF(Tabela1[[#This Row],[magazyn]]="Ogrodzieniec",E85+Tabela1[[#This Row],[wielkosc_zamowienia]],E85)</f>
        <v>97170</v>
      </c>
      <c r="F86">
        <f>IF(Tabela1[[#This Row],[magazyn]]="Malbork",F85+Tabela1[[#This Row],[wielkosc_zamowienia]],F85)</f>
        <v>134640</v>
      </c>
      <c r="G86">
        <f>IF(Tabela1[[#This Row],[magazyn]]="Przemysl",G85+Tabela1[[#This Row],[wielkosc_zamowienia]],G85)</f>
        <v>114480</v>
      </c>
      <c r="H86">
        <f>IF(Tabela1[[#This Row],[magazyn]]="Gniezno",H85+Tabela1[[#This Row],[wielkosc_zamowienia]],H85)</f>
        <v>85290</v>
      </c>
    </row>
    <row r="87" spans="1:8" x14ac:dyDescent="0.25">
      <c r="A87">
        <v>86</v>
      </c>
      <c r="B87" s="1">
        <v>44239</v>
      </c>
      <c r="C87" t="s">
        <v>7</v>
      </c>
      <c r="D87">
        <v>4850</v>
      </c>
      <c r="E87">
        <f>IF(Tabela1[[#This Row],[magazyn]]="Ogrodzieniec",E86+Tabela1[[#This Row],[wielkosc_zamowienia]],E86)</f>
        <v>97170</v>
      </c>
      <c r="F87">
        <f>IF(Tabela1[[#This Row],[magazyn]]="Malbork",F86+Tabela1[[#This Row],[wielkosc_zamowienia]],F86)</f>
        <v>139490</v>
      </c>
      <c r="G87">
        <f>IF(Tabela1[[#This Row],[magazyn]]="Przemysl",G86+Tabela1[[#This Row],[wielkosc_zamowienia]],G86)</f>
        <v>114480</v>
      </c>
      <c r="H87">
        <f>IF(Tabela1[[#This Row],[magazyn]]="Gniezno",H86+Tabela1[[#This Row],[wielkosc_zamowienia]],H86)</f>
        <v>85290</v>
      </c>
    </row>
    <row r="88" spans="1:8" x14ac:dyDescent="0.25">
      <c r="A88">
        <v>87</v>
      </c>
      <c r="B88" s="1">
        <v>44239</v>
      </c>
      <c r="C88" t="s">
        <v>5</v>
      </c>
      <c r="D88">
        <v>4910</v>
      </c>
      <c r="E88">
        <f>IF(Tabela1[[#This Row],[magazyn]]="Ogrodzieniec",E87+Tabela1[[#This Row],[wielkosc_zamowienia]],E87)</f>
        <v>97170</v>
      </c>
      <c r="F88">
        <f>IF(Tabela1[[#This Row],[magazyn]]="Malbork",F87+Tabela1[[#This Row],[wielkosc_zamowienia]],F87)</f>
        <v>139490</v>
      </c>
      <c r="G88">
        <f>IF(Tabela1[[#This Row],[magazyn]]="Przemysl",G87+Tabela1[[#This Row],[wielkosc_zamowienia]],G87)</f>
        <v>119390</v>
      </c>
      <c r="H88">
        <f>IF(Tabela1[[#This Row],[magazyn]]="Gniezno",H87+Tabela1[[#This Row],[wielkosc_zamowienia]],H87)</f>
        <v>85290</v>
      </c>
    </row>
    <row r="89" spans="1:8" x14ac:dyDescent="0.25">
      <c r="A89">
        <v>88</v>
      </c>
      <c r="B89" s="1">
        <v>44240</v>
      </c>
      <c r="C89" t="s">
        <v>5</v>
      </c>
      <c r="D89">
        <v>5690</v>
      </c>
      <c r="E89">
        <f>IF(Tabela1[[#This Row],[magazyn]]="Ogrodzieniec",E88+Tabela1[[#This Row],[wielkosc_zamowienia]],E88)</f>
        <v>97170</v>
      </c>
      <c r="F89">
        <f>IF(Tabela1[[#This Row],[magazyn]]="Malbork",F88+Tabela1[[#This Row],[wielkosc_zamowienia]],F88)</f>
        <v>139490</v>
      </c>
      <c r="G89">
        <f>IF(Tabela1[[#This Row],[magazyn]]="Przemysl",G88+Tabela1[[#This Row],[wielkosc_zamowienia]],G88)</f>
        <v>125080</v>
      </c>
      <c r="H89">
        <f>IF(Tabela1[[#This Row],[magazyn]]="Gniezno",H88+Tabela1[[#This Row],[wielkosc_zamowienia]],H88)</f>
        <v>85290</v>
      </c>
    </row>
    <row r="90" spans="1:8" x14ac:dyDescent="0.25">
      <c r="A90">
        <v>89</v>
      </c>
      <c r="B90" s="1">
        <v>44240</v>
      </c>
      <c r="C90" t="s">
        <v>4</v>
      </c>
      <c r="D90">
        <v>1870</v>
      </c>
      <c r="E90">
        <f>IF(Tabela1[[#This Row],[magazyn]]="Ogrodzieniec",E89+Tabela1[[#This Row],[wielkosc_zamowienia]],E89)</f>
        <v>99040</v>
      </c>
      <c r="F90">
        <f>IF(Tabela1[[#This Row],[magazyn]]="Malbork",F89+Tabela1[[#This Row],[wielkosc_zamowienia]],F89)</f>
        <v>139490</v>
      </c>
      <c r="G90">
        <f>IF(Tabela1[[#This Row],[magazyn]]="Przemysl",G89+Tabela1[[#This Row],[wielkosc_zamowienia]],G89)</f>
        <v>125080</v>
      </c>
      <c r="H90">
        <f>IF(Tabela1[[#This Row],[magazyn]]="Gniezno",H89+Tabela1[[#This Row],[wielkosc_zamowienia]],H89)</f>
        <v>85290</v>
      </c>
    </row>
    <row r="91" spans="1:8" x14ac:dyDescent="0.25">
      <c r="A91">
        <v>90</v>
      </c>
      <c r="B91" s="1">
        <v>44241</v>
      </c>
      <c r="C91" t="s">
        <v>5</v>
      </c>
      <c r="D91">
        <v>1800</v>
      </c>
      <c r="E91">
        <f>IF(Tabela1[[#This Row],[magazyn]]="Ogrodzieniec",E90+Tabela1[[#This Row],[wielkosc_zamowienia]],E90)</f>
        <v>99040</v>
      </c>
      <c r="F91">
        <f>IF(Tabela1[[#This Row],[magazyn]]="Malbork",F90+Tabela1[[#This Row],[wielkosc_zamowienia]],F90)</f>
        <v>139490</v>
      </c>
      <c r="G91">
        <f>IF(Tabela1[[#This Row],[magazyn]]="Przemysl",G90+Tabela1[[#This Row],[wielkosc_zamowienia]],G90)</f>
        <v>126880</v>
      </c>
      <c r="H91">
        <f>IF(Tabela1[[#This Row],[magazyn]]="Gniezno",H90+Tabela1[[#This Row],[wielkosc_zamowienia]],H90)</f>
        <v>85290</v>
      </c>
    </row>
    <row r="92" spans="1:8" x14ac:dyDescent="0.25">
      <c r="A92">
        <v>91</v>
      </c>
      <c r="B92" s="1">
        <v>44241</v>
      </c>
      <c r="C92" t="s">
        <v>6</v>
      </c>
      <c r="D92">
        <v>4150</v>
      </c>
      <c r="E92">
        <f>IF(Tabela1[[#This Row],[magazyn]]="Ogrodzieniec",E91+Tabela1[[#This Row],[wielkosc_zamowienia]],E91)</f>
        <v>99040</v>
      </c>
      <c r="F92">
        <f>IF(Tabela1[[#This Row],[magazyn]]="Malbork",F91+Tabela1[[#This Row],[wielkosc_zamowienia]],F91)</f>
        <v>139490</v>
      </c>
      <c r="G92">
        <f>IF(Tabela1[[#This Row],[magazyn]]="Przemysl",G91+Tabela1[[#This Row],[wielkosc_zamowienia]],G91)</f>
        <v>126880</v>
      </c>
      <c r="H92">
        <f>IF(Tabela1[[#This Row],[magazyn]]="Gniezno",H91+Tabela1[[#This Row],[wielkosc_zamowienia]],H91)</f>
        <v>89440</v>
      </c>
    </row>
    <row r="93" spans="1:8" x14ac:dyDescent="0.25">
      <c r="A93">
        <v>92</v>
      </c>
      <c r="B93" s="1">
        <v>44242</v>
      </c>
      <c r="C93" t="s">
        <v>4</v>
      </c>
      <c r="D93">
        <v>3780</v>
      </c>
      <c r="E93">
        <f>IF(Tabela1[[#This Row],[magazyn]]="Ogrodzieniec",E92+Tabela1[[#This Row],[wielkosc_zamowienia]],E92)</f>
        <v>102820</v>
      </c>
      <c r="F93">
        <f>IF(Tabela1[[#This Row],[magazyn]]="Malbork",F92+Tabela1[[#This Row],[wielkosc_zamowienia]],F92)</f>
        <v>139490</v>
      </c>
      <c r="G93">
        <f>IF(Tabela1[[#This Row],[magazyn]]="Przemysl",G92+Tabela1[[#This Row],[wielkosc_zamowienia]],G92)</f>
        <v>126880</v>
      </c>
      <c r="H93">
        <f>IF(Tabela1[[#This Row],[magazyn]]="Gniezno",H92+Tabela1[[#This Row],[wielkosc_zamowienia]],H92)</f>
        <v>89440</v>
      </c>
    </row>
    <row r="94" spans="1:8" x14ac:dyDescent="0.25">
      <c r="A94">
        <v>93</v>
      </c>
      <c r="B94" s="1">
        <v>44243</v>
      </c>
      <c r="C94" t="s">
        <v>7</v>
      </c>
      <c r="D94">
        <v>3330</v>
      </c>
      <c r="E94">
        <f>IF(Tabela1[[#This Row],[magazyn]]="Ogrodzieniec",E93+Tabela1[[#This Row],[wielkosc_zamowienia]],E93)</f>
        <v>102820</v>
      </c>
      <c r="F94">
        <f>IF(Tabela1[[#This Row],[magazyn]]="Malbork",F93+Tabela1[[#This Row],[wielkosc_zamowienia]],F93)</f>
        <v>142820</v>
      </c>
      <c r="G94">
        <f>IF(Tabela1[[#This Row],[magazyn]]="Przemysl",G93+Tabela1[[#This Row],[wielkosc_zamowienia]],G93)</f>
        <v>126880</v>
      </c>
      <c r="H94">
        <f>IF(Tabela1[[#This Row],[magazyn]]="Gniezno",H93+Tabela1[[#This Row],[wielkosc_zamowienia]],H93)</f>
        <v>89440</v>
      </c>
    </row>
    <row r="95" spans="1:8" x14ac:dyDescent="0.25">
      <c r="A95">
        <v>94</v>
      </c>
      <c r="B95" s="1">
        <v>44243</v>
      </c>
      <c r="C95" t="s">
        <v>4</v>
      </c>
      <c r="D95">
        <v>1570</v>
      </c>
      <c r="E95">
        <f>IF(Tabela1[[#This Row],[magazyn]]="Ogrodzieniec",E94+Tabela1[[#This Row],[wielkosc_zamowienia]],E94)</f>
        <v>104390</v>
      </c>
      <c r="F95">
        <f>IF(Tabela1[[#This Row],[magazyn]]="Malbork",F94+Tabela1[[#This Row],[wielkosc_zamowienia]],F94)</f>
        <v>142820</v>
      </c>
      <c r="G95">
        <f>IF(Tabela1[[#This Row],[magazyn]]="Przemysl",G94+Tabela1[[#This Row],[wielkosc_zamowienia]],G94)</f>
        <v>126880</v>
      </c>
      <c r="H95">
        <f>IF(Tabela1[[#This Row],[magazyn]]="Gniezno",H94+Tabela1[[#This Row],[wielkosc_zamowienia]],H94)</f>
        <v>89440</v>
      </c>
    </row>
    <row r="96" spans="1:8" x14ac:dyDescent="0.25">
      <c r="A96">
        <v>95</v>
      </c>
      <c r="B96" s="1">
        <v>44243</v>
      </c>
      <c r="C96" t="s">
        <v>6</v>
      </c>
      <c r="D96">
        <v>1590</v>
      </c>
      <c r="E96">
        <f>IF(Tabela1[[#This Row],[magazyn]]="Ogrodzieniec",E95+Tabela1[[#This Row],[wielkosc_zamowienia]],E95)</f>
        <v>104390</v>
      </c>
      <c r="F96">
        <f>IF(Tabela1[[#This Row],[magazyn]]="Malbork",F95+Tabela1[[#This Row],[wielkosc_zamowienia]],F95)</f>
        <v>142820</v>
      </c>
      <c r="G96">
        <f>IF(Tabela1[[#This Row],[magazyn]]="Przemysl",G95+Tabela1[[#This Row],[wielkosc_zamowienia]],G95)</f>
        <v>126880</v>
      </c>
      <c r="H96">
        <f>IF(Tabela1[[#This Row],[magazyn]]="Gniezno",H95+Tabela1[[#This Row],[wielkosc_zamowienia]],H95)</f>
        <v>91030</v>
      </c>
    </row>
    <row r="97" spans="1:8" x14ac:dyDescent="0.25">
      <c r="A97">
        <v>96</v>
      </c>
      <c r="B97" s="1">
        <v>44244</v>
      </c>
      <c r="C97" t="s">
        <v>5</v>
      </c>
      <c r="D97">
        <v>7240</v>
      </c>
      <c r="E97">
        <f>IF(Tabela1[[#This Row],[magazyn]]="Ogrodzieniec",E96+Tabela1[[#This Row],[wielkosc_zamowienia]],E96)</f>
        <v>104390</v>
      </c>
      <c r="F97">
        <f>IF(Tabela1[[#This Row],[magazyn]]="Malbork",F96+Tabela1[[#This Row],[wielkosc_zamowienia]],F96)</f>
        <v>142820</v>
      </c>
      <c r="G97">
        <f>IF(Tabela1[[#This Row],[magazyn]]="Przemysl",G96+Tabela1[[#This Row],[wielkosc_zamowienia]],G96)</f>
        <v>134120</v>
      </c>
      <c r="H97">
        <f>IF(Tabela1[[#This Row],[magazyn]]="Gniezno",H96+Tabela1[[#This Row],[wielkosc_zamowienia]],H96)</f>
        <v>91030</v>
      </c>
    </row>
    <row r="98" spans="1:8" x14ac:dyDescent="0.25">
      <c r="A98">
        <v>97</v>
      </c>
      <c r="B98" s="1">
        <v>44244</v>
      </c>
      <c r="C98" t="s">
        <v>4</v>
      </c>
      <c r="D98">
        <v>9690</v>
      </c>
      <c r="E98">
        <f>IF(Tabela1[[#This Row],[magazyn]]="Ogrodzieniec",E97+Tabela1[[#This Row],[wielkosc_zamowienia]],E97)</f>
        <v>114080</v>
      </c>
      <c r="F98">
        <f>IF(Tabela1[[#This Row],[magazyn]]="Malbork",F97+Tabela1[[#This Row],[wielkosc_zamowienia]],F97)</f>
        <v>142820</v>
      </c>
      <c r="G98">
        <f>IF(Tabela1[[#This Row],[magazyn]]="Przemysl",G97+Tabela1[[#This Row],[wielkosc_zamowienia]],G97)</f>
        <v>134120</v>
      </c>
      <c r="H98">
        <f>IF(Tabela1[[#This Row],[magazyn]]="Gniezno",H97+Tabela1[[#This Row],[wielkosc_zamowienia]],H97)</f>
        <v>91030</v>
      </c>
    </row>
    <row r="99" spans="1:8" x14ac:dyDescent="0.25">
      <c r="A99">
        <v>98</v>
      </c>
      <c r="B99" s="1">
        <v>44244</v>
      </c>
      <c r="C99" t="s">
        <v>7</v>
      </c>
      <c r="D99">
        <v>5600</v>
      </c>
      <c r="E99">
        <f>IF(Tabela1[[#This Row],[magazyn]]="Ogrodzieniec",E98+Tabela1[[#This Row],[wielkosc_zamowienia]],E98)</f>
        <v>114080</v>
      </c>
      <c r="F99">
        <f>IF(Tabela1[[#This Row],[magazyn]]="Malbork",F98+Tabela1[[#This Row],[wielkosc_zamowienia]],F98)</f>
        <v>148420</v>
      </c>
      <c r="G99">
        <f>IF(Tabela1[[#This Row],[magazyn]]="Przemysl",G98+Tabela1[[#This Row],[wielkosc_zamowienia]],G98)</f>
        <v>134120</v>
      </c>
      <c r="H99">
        <f>IF(Tabela1[[#This Row],[magazyn]]="Gniezno",H98+Tabela1[[#This Row],[wielkosc_zamowienia]],H98)</f>
        <v>91030</v>
      </c>
    </row>
    <row r="100" spans="1:8" x14ac:dyDescent="0.25">
      <c r="A100">
        <v>99</v>
      </c>
      <c r="B100" s="1">
        <v>44245</v>
      </c>
      <c r="C100" t="s">
        <v>5</v>
      </c>
      <c r="D100">
        <v>1740</v>
      </c>
      <c r="E100">
        <f>IF(Tabela1[[#This Row],[magazyn]]="Ogrodzieniec",E99+Tabela1[[#This Row],[wielkosc_zamowienia]],E99)</f>
        <v>114080</v>
      </c>
      <c r="F100">
        <f>IF(Tabela1[[#This Row],[magazyn]]="Malbork",F99+Tabela1[[#This Row],[wielkosc_zamowienia]],F99)</f>
        <v>148420</v>
      </c>
      <c r="G100">
        <f>IF(Tabela1[[#This Row],[magazyn]]="Przemysl",G99+Tabela1[[#This Row],[wielkosc_zamowienia]],G99)</f>
        <v>135860</v>
      </c>
      <c r="H100">
        <f>IF(Tabela1[[#This Row],[magazyn]]="Gniezno",H99+Tabela1[[#This Row],[wielkosc_zamowienia]],H99)</f>
        <v>91030</v>
      </c>
    </row>
    <row r="101" spans="1:8" x14ac:dyDescent="0.25">
      <c r="A101">
        <v>100</v>
      </c>
      <c r="B101" s="1">
        <v>44246</v>
      </c>
      <c r="C101" t="s">
        <v>5</v>
      </c>
      <c r="D101">
        <v>5430</v>
      </c>
      <c r="E101">
        <f>IF(Tabela1[[#This Row],[magazyn]]="Ogrodzieniec",E100+Tabela1[[#This Row],[wielkosc_zamowienia]],E100)</f>
        <v>114080</v>
      </c>
      <c r="F101">
        <f>IF(Tabela1[[#This Row],[magazyn]]="Malbork",F100+Tabela1[[#This Row],[wielkosc_zamowienia]],F100)</f>
        <v>148420</v>
      </c>
      <c r="G101">
        <f>IF(Tabela1[[#This Row],[magazyn]]="Przemysl",G100+Tabela1[[#This Row],[wielkosc_zamowienia]],G100)</f>
        <v>141290</v>
      </c>
      <c r="H101">
        <f>IF(Tabela1[[#This Row],[magazyn]]="Gniezno",H100+Tabela1[[#This Row],[wielkosc_zamowienia]],H100)</f>
        <v>91030</v>
      </c>
    </row>
    <row r="102" spans="1:8" x14ac:dyDescent="0.25">
      <c r="A102">
        <v>101</v>
      </c>
      <c r="B102" s="1">
        <v>44247</v>
      </c>
      <c r="C102" t="s">
        <v>7</v>
      </c>
      <c r="D102">
        <v>8190</v>
      </c>
      <c r="E102">
        <f>IF(Tabela1[[#This Row],[magazyn]]="Ogrodzieniec",E101+Tabela1[[#This Row],[wielkosc_zamowienia]],E101)</f>
        <v>114080</v>
      </c>
      <c r="F102">
        <f>IF(Tabela1[[#This Row],[magazyn]]="Malbork",F101+Tabela1[[#This Row],[wielkosc_zamowienia]],F101)</f>
        <v>156610</v>
      </c>
      <c r="G102">
        <f>IF(Tabela1[[#This Row],[magazyn]]="Przemysl",G101+Tabela1[[#This Row],[wielkosc_zamowienia]],G101)</f>
        <v>141290</v>
      </c>
      <c r="H102">
        <f>IF(Tabela1[[#This Row],[magazyn]]="Gniezno",H101+Tabela1[[#This Row],[wielkosc_zamowienia]],H101)</f>
        <v>91030</v>
      </c>
    </row>
    <row r="103" spans="1:8" x14ac:dyDescent="0.25">
      <c r="A103">
        <v>102</v>
      </c>
      <c r="B103" s="1">
        <v>44247</v>
      </c>
      <c r="C103" t="s">
        <v>5</v>
      </c>
      <c r="D103">
        <v>1470</v>
      </c>
      <c r="E103">
        <f>IF(Tabela1[[#This Row],[magazyn]]="Ogrodzieniec",E102+Tabela1[[#This Row],[wielkosc_zamowienia]],E102)</f>
        <v>114080</v>
      </c>
      <c r="F103">
        <f>IF(Tabela1[[#This Row],[magazyn]]="Malbork",F102+Tabela1[[#This Row],[wielkosc_zamowienia]],F102)</f>
        <v>156610</v>
      </c>
      <c r="G103">
        <f>IF(Tabela1[[#This Row],[magazyn]]="Przemysl",G102+Tabela1[[#This Row],[wielkosc_zamowienia]],G102)</f>
        <v>142760</v>
      </c>
      <c r="H103">
        <f>IF(Tabela1[[#This Row],[magazyn]]="Gniezno",H102+Tabela1[[#This Row],[wielkosc_zamowienia]],H102)</f>
        <v>91030</v>
      </c>
    </row>
    <row r="104" spans="1:8" x14ac:dyDescent="0.25">
      <c r="A104">
        <v>103</v>
      </c>
      <c r="B104" s="1">
        <v>44248</v>
      </c>
      <c r="C104" t="s">
        <v>6</v>
      </c>
      <c r="D104">
        <v>1620</v>
      </c>
      <c r="E104">
        <f>IF(Tabela1[[#This Row],[magazyn]]="Ogrodzieniec",E103+Tabela1[[#This Row],[wielkosc_zamowienia]],E103)</f>
        <v>114080</v>
      </c>
      <c r="F104">
        <f>IF(Tabela1[[#This Row],[magazyn]]="Malbork",F103+Tabela1[[#This Row],[wielkosc_zamowienia]],F103)</f>
        <v>156610</v>
      </c>
      <c r="G104">
        <f>IF(Tabela1[[#This Row],[magazyn]]="Przemysl",G103+Tabela1[[#This Row],[wielkosc_zamowienia]],G103)</f>
        <v>142760</v>
      </c>
      <c r="H104">
        <f>IF(Tabela1[[#This Row],[magazyn]]="Gniezno",H103+Tabela1[[#This Row],[wielkosc_zamowienia]],H103)</f>
        <v>92650</v>
      </c>
    </row>
    <row r="105" spans="1:8" x14ac:dyDescent="0.25">
      <c r="A105">
        <v>104</v>
      </c>
      <c r="B105" s="1">
        <v>44248</v>
      </c>
      <c r="C105" t="s">
        <v>4</v>
      </c>
      <c r="D105">
        <v>6700</v>
      </c>
      <c r="E105">
        <f>IF(Tabela1[[#This Row],[magazyn]]="Ogrodzieniec",E104+Tabela1[[#This Row],[wielkosc_zamowienia]],E104)</f>
        <v>120780</v>
      </c>
      <c r="F105">
        <f>IF(Tabela1[[#This Row],[magazyn]]="Malbork",F104+Tabela1[[#This Row],[wielkosc_zamowienia]],F104)</f>
        <v>156610</v>
      </c>
      <c r="G105">
        <f>IF(Tabela1[[#This Row],[magazyn]]="Przemysl",G104+Tabela1[[#This Row],[wielkosc_zamowienia]],G104)</f>
        <v>142760</v>
      </c>
      <c r="H105">
        <f>IF(Tabela1[[#This Row],[magazyn]]="Gniezno",H104+Tabela1[[#This Row],[wielkosc_zamowienia]],H104)</f>
        <v>92650</v>
      </c>
    </row>
    <row r="106" spans="1:8" x14ac:dyDescent="0.25">
      <c r="A106">
        <v>105</v>
      </c>
      <c r="B106" s="1">
        <v>44249</v>
      </c>
      <c r="C106" t="s">
        <v>4</v>
      </c>
      <c r="D106">
        <v>5570</v>
      </c>
      <c r="E106">
        <f>IF(Tabela1[[#This Row],[magazyn]]="Ogrodzieniec",E105+Tabela1[[#This Row],[wielkosc_zamowienia]],E105)</f>
        <v>126350</v>
      </c>
      <c r="F106">
        <f>IF(Tabela1[[#This Row],[magazyn]]="Malbork",F105+Tabela1[[#This Row],[wielkosc_zamowienia]],F105)</f>
        <v>156610</v>
      </c>
      <c r="G106">
        <f>IF(Tabela1[[#This Row],[magazyn]]="Przemysl",G105+Tabela1[[#This Row],[wielkosc_zamowienia]],G105)</f>
        <v>142760</v>
      </c>
      <c r="H106">
        <f>IF(Tabela1[[#This Row],[magazyn]]="Gniezno",H105+Tabela1[[#This Row],[wielkosc_zamowienia]],H105)</f>
        <v>92650</v>
      </c>
    </row>
    <row r="107" spans="1:8" x14ac:dyDescent="0.25">
      <c r="A107">
        <v>106</v>
      </c>
      <c r="B107" s="1">
        <v>44249</v>
      </c>
      <c r="C107" t="s">
        <v>7</v>
      </c>
      <c r="D107">
        <v>4070</v>
      </c>
      <c r="E107">
        <f>IF(Tabela1[[#This Row],[magazyn]]="Ogrodzieniec",E106+Tabela1[[#This Row],[wielkosc_zamowienia]],E106)</f>
        <v>126350</v>
      </c>
      <c r="F107">
        <f>IF(Tabela1[[#This Row],[magazyn]]="Malbork",F106+Tabela1[[#This Row],[wielkosc_zamowienia]],F106)</f>
        <v>160680</v>
      </c>
      <c r="G107">
        <f>IF(Tabela1[[#This Row],[magazyn]]="Przemysl",G106+Tabela1[[#This Row],[wielkosc_zamowienia]],G106)</f>
        <v>142760</v>
      </c>
      <c r="H107">
        <f>IF(Tabela1[[#This Row],[magazyn]]="Gniezno",H106+Tabela1[[#This Row],[wielkosc_zamowienia]],H106)</f>
        <v>92650</v>
      </c>
    </row>
    <row r="108" spans="1:8" x14ac:dyDescent="0.25">
      <c r="A108">
        <v>107</v>
      </c>
      <c r="B108" s="1">
        <v>44249</v>
      </c>
      <c r="C108" t="s">
        <v>6</v>
      </c>
      <c r="D108">
        <v>6500</v>
      </c>
      <c r="E108">
        <f>IF(Tabela1[[#This Row],[magazyn]]="Ogrodzieniec",E107+Tabela1[[#This Row],[wielkosc_zamowienia]],E107)</f>
        <v>126350</v>
      </c>
      <c r="F108">
        <f>IF(Tabela1[[#This Row],[magazyn]]="Malbork",F107+Tabela1[[#This Row],[wielkosc_zamowienia]],F107)</f>
        <v>160680</v>
      </c>
      <c r="G108">
        <f>IF(Tabela1[[#This Row],[magazyn]]="Przemysl",G107+Tabela1[[#This Row],[wielkosc_zamowienia]],G107)</f>
        <v>142760</v>
      </c>
      <c r="H108">
        <f>IF(Tabela1[[#This Row],[magazyn]]="Gniezno",H107+Tabela1[[#This Row],[wielkosc_zamowienia]],H107)</f>
        <v>99150</v>
      </c>
    </row>
    <row r="109" spans="1:8" x14ac:dyDescent="0.25">
      <c r="A109">
        <v>108</v>
      </c>
      <c r="B109" s="1">
        <v>44250</v>
      </c>
      <c r="C109" t="s">
        <v>6</v>
      </c>
      <c r="D109">
        <v>6050</v>
      </c>
      <c r="E109">
        <f>IF(Tabela1[[#This Row],[magazyn]]="Ogrodzieniec",E108+Tabela1[[#This Row],[wielkosc_zamowienia]],E108)</f>
        <v>126350</v>
      </c>
      <c r="F109">
        <f>IF(Tabela1[[#This Row],[magazyn]]="Malbork",F108+Tabela1[[#This Row],[wielkosc_zamowienia]],F108)</f>
        <v>160680</v>
      </c>
      <c r="G109">
        <f>IF(Tabela1[[#This Row],[magazyn]]="Przemysl",G108+Tabela1[[#This Row],[wielkosc_zamowienia]],G108)</f>
        <v>142760</v>
      </c>
      <c r="H109">
        <f>IF(Tabela1[[#This Row],[magazyn]]="Gniezno",H108+Tabela1[[#This Row],[wielkosc_zamowienia]],H108)</f>
        <v>105200</v>
      </c>
    </row>
    <row r="110" spans="1:8" x14ac:dyDescent="0.25">
      <c r="A110">
        <v>109</v>
      </c>
      <c r="B110" s="1">
        <v>44250</v>
      </c>
      <c r="C110" t="s">
        <v>5</v>
      </c>
      <c r="D110">
        <v>6880</v>
      </c>
      <c r="E110">
        <f>IF(Tabela1[[#This Row],[magazyn]]="Ogrodzieniec",E109+Tabela1[[#This Row],[wielkosc_zamowienia]],E109)</f>
        <v>126350</v>
      </c>
      <c r="F110">
        <f>IF(Tabela1[[#This Row],[magazyn]]="Malbork",F109+Tabela1[[#This Row],[wielkosc_zamowienia]],F109)</f>
        <v>160680</v>
      </c>
      <c r="G110">
        <f>IF(Tabela1[[#This Row],[magazyn]]="Przemysl",G109+Tabela1[[#This Row],[wielkosc_zamowienia]],G109)</f>
        <v>149640</v>
      </c>
      <c r="H110">
        <f>IF(Tabela1[[#This Row],[magazyn]]="Gniezno",H109+Tabela1[[#This Row],[wielkosc_zamowienia]],H109)</f>
        <v>105200</v>
      </c>
    </row>
    <row r="111" spans="1:8" x14ac:dyDescent="0.25">
      <c r="A111">
        <v>110</v>
      </c>
      <c r="B111" s="1">
        <v>44251</v>
      </c>
      <c r="C111" t="s">
        <v>5</v>
      </c>
      <c r="D111">
        <v>3790</v>
      </c>
      <c r="E111">
        <f>IF(Tabela1[[#This Row],[magazyn]]="Ogrodzieniec",E110+Tabela1[[#This Row],[wielkosc_zamowienia]],E110)</f>
        <v>126350</v>
      </c>
      <c r="F111">
        <f>IF(Tabela1[[#This Row],[magazyn]]="Malbork",F110+Tabela1[[#This Row],[wielkosc_zamowienia]],F110)</f>
        <v>160680</v>
      </c>
      <c r="G111">
        <f>IF(Tabela1[[#This Row],[magazyn]]="Przemysl",G110+Tabela1[[#This Row],[wielkosc_zamowienia]],G110)</f>
        <v>153430</v>
      </c>
      <c r="H111">
        <f>IF(Tabela1[[#This Row],[magazyn]]="Gniezno",H110+Tabela1[[#This Row],[wielkosc_zamowienia]],H110)</f>
        <v>105200</v>
      </c>
    </row>
    <row r="112" spans="1:8" x14ac:dyDescent="0.25">
      <c r="A112">
        <v>111</v>
      </c>
      <c r="B112" s="1">
        <v>44252</v>
      </c>
      <c r="C112" t="s">
        <v>5</v>
      </c>
      <c r="D112">
        <v>4560</v>
      </c>
      <c r="E112">
        <f>IF(Tabela1[[#This Row],[magazyn]]="Ogrodzieniec",E111+Tabela1[[#This Row],[wielkosc_zamowienia]],E111)</f>
        <v>126350</v>
      </c>
      <c r="F112">
        <f>IF(Tabela1[[#This Row],[magazyn]]="Malbork",F111+Tabela1[[#This Row],[wielkosc_zamowienia]],F111)</f>
        <v>160680</v>
      </c>
      <c r="G112">
        <f>IF(Tabela1[[#This Row],[magazyn]]="Przemysl",G111+Tabela1[[#This Row],[wielkosc_zamowienia]],G111)</f>
        <v>157990</v>
      </c>
      <c r="H112">
        <f>IF(Tabela1[[#This Row],[magazyn]]="Gniezno",H111+Tabela1[[#This Row],[wielkosc_zamowienia]],H111)</f>
        <v>105200</v>
      </c>
    </row>
    <row r="113" spans="1:8" x14ac:dyDescent="0.25">
      <c r="A113">
        <v>112</v>
      </c>
      <c r="B113" s="1">
        <v>44252</v>
      </c>
      <c r="C113" t="s">
        <v>6</v>
      </c>
      <c r="D113">
        <v>3910</v>
      </c>
      <c r="E113">
        <f>IF(Tabela1[[#This Row],[magazyn]]="Ogrodzieniec",E112+Tabela1[[#This Row],[wielkosc_zamowienia]],E112)</f>
        <v>126350</v>
      </c>
      <c r="F113">
        <f>IF(Tabela1[[#This Row],[magazyn]]="Malbork",F112+Tabela1[[#This Row],[wielkosc_zamowienia]],F112)</f>
        <v>160680</v>
      </c>
      <c r="G113">
        <f>IF(Tabela1[[#This Row],[magazyn]]="Przemysl",G112+Tabela1[[#This Row],[wielkosc_zamowienia]],G112)</f>
        <v>157990</v>
      </c>
      <c r="H113">
        <f>IF(Tabela1[[#This Row],[magazyn]]="Gniezno",H112+Tabela1[[#This Row],[wielkosc_zamowienia]],H112)</f>
        <v>109110</v>
      </c>
    </row>
    <row r="114" spans="1:8" x14ac:dyDescent="0.25">
      <c r="A114">
        <v>113</v>
      </c>
      <c r="B114" s="1">
        <v>44252</v>
      </c>
      <c r="C114" t="s">
        <v>4</v>
      </c>
      <c r="D114">
        <v>5060</v>
      </c>
      <c r="E114">
        <f>IF(Tabela1[[#This Row],[magazyn]]="Ogrodzieniec",E113+Tabela1[[#This Row],[wielkosc_zamowienia]],E113)</f>
        <v>131410</v>
      </c>
      <c r="F114">
        <f>IF(Tabela1[[#This Row],[magazyn]]="Malbork",F113+Tabela1[[#This Row],[wielkosc_zamowienia]],F113)</f>
        <v>160680</v>
      </c>
      <c r="G114">
        <f>IF(Tabela1[[#This Row],[magazyn]]="Przemysl",G113+Tabela1[[#This Row],[wielkosc_zamowienia]],G113)</f>
        <v>157990</v>
      </c>
      <c r="H114">
        <f>IF(Tabela1[[#This Row],[magazyn]]="Gniezno",H113+Tabela1[[#This Row],[wielkosc_zamowienia]],H113)</f>
        <v>109110</v>
      </c>
    </row>
    <row r="115" spans="1:8" x14ac:dyDescent="0.25">
      <c r="A115">
        <v>114</v>
      </c>
      <c r="B115" s="1">
        <v>44253</v>
      </c>
      <c r="C115" t="s">
        <v>7</v>
      </c>
      <c r="D115">
        <v>9440</v>
      </c>
      <c r="E115">
        <f>IF(Tabela1[[#This Row],[magazyn]]="Ogrodzieniec",E114+Tabela1[[#This Row],[wielkosc_zamowienia]],E114)</f>
        <v>131410</v>
      </c>
      <c r="F115">
        <f>IF(Tabela1[[#This Row],[magazyn]]="Malbork",F114+Tabela1[[#This Row],[wielkosc_zamowienia]],F114)</f>
        <v>170120</v>
      </c>
      <c r="G115">
        <f>IF(Tabela1[[#This Row],[magazyn]]="Przemysl",G114+Tabela1[[#This Row],[wielkosc_zamowienia]],G114)</f>
        <v>157990</v>
      </c>
      <c r="H115">
        <f>IF(Tabela1[[#This Row],[magazyn]]="Gniezno",H114+Tabela1[[#This Row],[wielkosc_zamowienia]],H114)</f>
        <v>109110</v>
      </c>
    </row>
    <row r="116" spans="1:8" x14ac:dyDescent="0.25">
      <c r="A116">
        <v>115</v>
      </c>
      <c r="B116" s="1">
        <v>44253</v>
      </c>
      <c r="C116" t="s">
        <v>4</v>
      </c>
      <c r="D116">
        <v>5100</v>
      </c>
      <c r="E116">
        <f>IF(Tabela1[[#This Row],[magazyn]]="Ogrodzieniec",E115+Tabela1[[#This Row],[wielkosc_zamowienia]],E115)</f>
        <v>136510</v>
      </c>
      <c r="F116">
        <f>IF(Tabela1[[#This Row],[magazyn]]="Malbork",F115+Tabela1[[#This Row],[wielkosc_zamowienia]],F115)</f>
        <v>170120</v>
      </c>
      <c r="G116">
        <f>IF(Tabela1[[#This Row],[magazyn]]="Przemysl",G115+Tabela1[[#This Row],[wielkosc_zamowienia]],G115)</f>
        <v>157990</v>
      </c>
      <c r="H116">
        <f>IF(Tabela1[[#This Row],[magazyn]]="Gniezno",H115+Tabela1[[#This Row],[wielkosc_zamowienia]],H115)</f>
        <v>109110</v>
      </c>
    </row>
    <row r="117" spans="1:8" x14ac:dyDescent="0.25">
      <c r="A117">
        <v>116</v>
      </c>
      <c r="B117" s="1">
        <v>44254</v>
      </c>
      <c r="C117" t="s">
        <v>5</v>
      </c>
      <c r="D117">
        <v>4360</v>
      </c>
      <c r="E117">
        <f>IF(Tabela1[[#This Row],[magazyn]]="Ogrodzieniec",E116+Tabela1[[#This Row],[wielkosc_zamowienia]],E116)</f>
        <v>136510</v>
      </c>
      <c r="F117">
        <f>IF(Tabela1[[#This Row],[magazyn]]="Malbork",F116+Tabela1[[#This Row],[wielkosc_zamowienia]],F116)</f>
        <v>170120</v>
      </c>
      <c r="G117">
        <f>IF(Tabela1[[#This Row],[magazyn]]="Przemysl",G116+Tabela1[[#This Row],[wielkosc_zamowienia]],G116)</f>
        <v>162350</v>
      </c>
      <c r="H117">
        <f>IF(Tabela1[[#This Row],[magazyn]]="Gniezno",H116+Tabela1[[#This Row],[wielkosc_zamowienia]],H116)</f>
        <v>109110</v>
      </c>
    </row>
    <row r="118" spans="1:8" x14ac:dyDescent="0.25">
      <c r="A118">
        <v>117</v>
      </c>
      <c r="B118" s="1">
        <v>44254</v>
      </c>
      <c r="C118" t="s">
        <v>6</v>
      </c>
      <c r="D118">
        <v>6220</v>
      </c>
      <c r="E118">
        <f>IF(Tabela1[[#This Row],[magazyn]]="Ogrodzieniec",E117+Tabela1[[#This Row],[wielkosc_zamowienia]],E117)</f>
        <v>136510</v>
      </c>
      <c r="F118">
        <f>IF(Tabela1[[#This Row],[magazyn]]="Malbork",F117+Tabela1[[#This Row],[wielkosc_zamowienia]],F117)</f>
        <v>170120</v>
      </c>
      <c r="G118">
        <f>IF(Tabela1[[#This Row],[magazyn]]="Przemysl",G117+Tabela1[[#This Row],[wielkosc_zamowienia]],G117)</f>
        <v>162350</v>
      </c>
      <c r="H118">
        <f>IF(Tabela1[[#This Row],[magazyn]]="Gniezno",H117+Tabela1[[#This Row],[wielkosc_zamowienia]],H117)</f>
        <v>115330</v>
      </c>
    </row>
    <row r="119" spans="1:8" x14ac:dyDescent="0.25">
      <c r="A119">
        <v>118</v>
      </c>
      <c r="B119" s="1">
        <v>44255</v>
      </c>
      <c r="C119" t="s">
        <v>4</v>
      </c>
      <c r="D119">
        <v>4290</v>
      </c>
      <c r="E119">
        <f>IF(Tabela1[[#This Row],[magazyn]]="Ogrodzieniec",E118+Tabela1[[#This Row],[wielkosc_zamowienia]],E118)</f>
        <v>140800</v>
      </c>
      <c r="F119">
        <f>IF(Tabela1[[#This Row],[magazyn]]="Malbork",F118+Tabela1[[#This Row],[wielkosc_zamowienia]],F118)</f>
        <v>170120</v>
      </c>
      <c r="G119">
        <f>IF(Tabela1[[#This Row],[magazyn]]="Przemysl",G118+Tabela1[[#This Row],[wielkosc_zamowienia]],G118)</f>
        <v>162350</v>
      </c>
      <c r="H119">
        <f>IF(Tabela1[[#This Row],[magazyn]]="Gniezno",H118+Tabela1[[#This Row],[wielkosc_zamowienia]],H118)</f>
        <v>115330</v>
      </c>
    </row>
    <row r="120" spans="1:8" x14ac:dyDescent="0.25">
      <c r="A120">
        <v>119</v>
      </c>
      <c r="B120" s="1">
        <v>44255</v>
      </c>
      <c r="C120" t="s">
        <v>6</v>
      </c>
      <c r="D120">
        <v>1260</v>
      </c>
      <c r="E120">
        <f>IF(Tabela1[[#This Row],[magazyn]]="Ogrodzieniec",E119+Tabela1[[#This Row],[wielkosc_zamowienia]],E119)</f>
        <v>140800</v>
      </c>
      <c r="F120">
        <f>IF(Tabela1[[#This Row],[magazyn]]="Malbork",F119+Tabela1[[#This Row],[wielkosc_zamowienia]],F119)</f>
        <v>170120</v>
      </c>
      <c r="G120">
        <f>IF(Tabela1[[#This Row],[magazyn]]="Przemysl",G119+Tabela1[[#This Row],[wielkosc_zamowienia]],G119)</f>
        <v>162350</v>
      </c>
      <c r="H120">
        <f>IF(Tabela1[[#This Row],[magazyn]]="Gniezno",H119+Tabela1[[#This Row],[wielkosc_zamowienia]],H119)</f>
        <v>116590</v>
      </c>
    </row>
    <row r="121" spans="1:8" x14ac:dyDescent="0.25">
      <c r="A121">
        <v>120</v>
      </c>
      <c r="B121" s="1">
        <v>44256</v>
      </c>
      <c r="C121" t="s">
        <v>5</v>
      </c>
      <c r="D121">
        <v>9520</v>
      </c>
      <c r="E121">
        <f>IF(Tabela1[[#This Row],[magazyn]]="Ogrodzieniec",E120+Tabela1[[#This Row],[wielkosc_zamowienia]],E120)</f>
        <v>140800</v>
      </c>
      <c r="F121">
        <f>IF(Tabela1[[#This Row],[magazyn]]="Malbork",F120+Tabela1[[#This Row],[wielkosc_zamowienia]],F120)</f>
        <v>170120</v>
      </c>
      <c r="G121">
        <f>IF(Tabela1[[#This Row],[magazyn]]="Przemysl",G120+Tabela1[[#This Row],[wielkosc_zamowienia]],G120)</f>
        <v>171870</v>
      </c>
      <c r="H121">
        <f>IF(Tabela1[[#This Row],[magazyn]]="Gniezno",H120+Tabela1[[#This Row],[wielkosc_zamowienia]],H120)</f>
        <v>116590</v>
      </c>
    </row>
    <row r="122" spans="1:8" x14ac:dyDescent="0.25">
      <c r="A122">
        <v>121</v>
      </c>
      <c r="B122" s="1">
        <v>44256</v>
      </c>
      <c r="C122" t="s">
        <v>4</v>
      </c>
      <c r="D122">
        <v>8650</v>
      </c>
      <c r="E122">
        <f>IF(Tabela1[[#This Row],[magazyn]]="Ogrodzieniec",E121+Tabela1[[#This Row],[wielkosc_zamowienia]],E121)</f>
        <v>149450</v>
      </c>
      <c r="F122">
        <f>IF(Tabela1[[#This Row],[magazyn]]="Malbork",F121+Tabela1[[#This Row],[wielkosc_zamowienia]],F121)</f>
        <v>170120</v>
      </c>
      <c r="G122">
        <f>IF(Tabela1[[#This Row],[magazyn]]="Przemysl",G121+Tabela1[[#This Row],[wielkosc_zamowienia]],G121)</f>
        <v>171870</v>
      </c>
      <c r="H122">
        <f>IF(Tabela1[[#This Row],[magazyn]]="Gniezno",H121+Tabela1[[#This Row],[wielkosc_zamowienia]],H121)</f>
        <v>116590</v>
      </c>
    </row>
    <row r="123" spans="1:8" x14ac:dyDescent="0.25">
      <c r="A123">
        <v>122</v>
      </c>
      <c r="B123" s="1">
        <v>44257</v>
      </c>
      <c r="C123" t="s">
        <v>6</v>
      </c>
      <c r="D123">
        <v>9080</v>
      </c>
      <c r="E123">
        <f>IF(Tabela1[[#This Row],[magazyn]]="Ogrodzieniec",E122+Tabela1[[#This Row],[wielkosc_zamowienia]],E122)</f>
        <v>149450</v>
      </c>
      <c r="F123">
        <f>IF(Tabela1[[#This Row],[magazyn]]="Malbork",F122+Tabela1[[#This Row],[wielkosc_zamowienia]],F122)</f>
        <v>170120</v>
      </c>
      <c r="G123">
        <f>IF(Tabela1[[#This Row],[magazyn]]="Przemysl",G122+Tabela1[[#This Row],[wielkosc_zamowienia]],G122)</f>
        <v>171870</v>
      </c>
      <c r="H123">
        <f>IF(Tabela1[[#This Row],[magazyn]]="Gniezno",H122+Tabela1[[#This Row],[wielkosc_zamowienia]],H122)</f>
        <v>125670</v>
      </c>
    </row>
    <row r="124" spans="1:8" x14ac:dyDescent="0.25">
      <c r="A124">
        <v>123</v>
      </c>
      <c r="B124" s="1">
        <v>44257</v>
      </c>
      <c r="C124" t="s">
        <v>5</v>
      </c>
      <c r="D124">
        <v>1510</v>
      </c>
      <c r="E124">
        <f>IF(Tabela1[[#This Row],[magazyn]]="Ogrodzieniec",E123+Tabela1[[#This Row],[wielkosc_zamowienia]],E123)</f>
        <v>149450</v>
      </c>
      <c r="F124">
        <f>IF(Tabela1[[#This Row],[magazyn]]="Malbork",F123+Tabela1[[#This Row],[wielkosc_zamowienia]],F123)</f>
        <v>170120</v>
      </c>
      <c r="G124">
        <f>IF(Tabela1[[#This Row],[magazyn]]="Przemysl",G123+Tabela1[[#This Row],[wielkosc_zamowienia]],G123)</f>
        <v>173380</v>
      </c>
      <c r="H124">
        <f>IF(Tabela1[[#This Row],[magazyn]]="Gniezno",H123+Tabela1[[#This Row],[wielkosc_zamowienia]],H123)</f>
        <v>125670</v>
      </c>
    </row>
    <row r="125" spans="1:8" x14ac:dyDescent="0.25">
      <c r="A125">
        <v>124</v>
      </c>
      <c r="B125" s="1">
        <v>44258</v>
      </c>
      <c r="C125" t="s">
        <v>4</v>
      </c>
      <c r="D125">
        <v>6850</v>
      </c>
      <c r="E125">
        <f>IF(Tabela1[[#This Row],[magazyn]]="Ogrodzieniec",E124+Tabela1[[#This Row],[wielkosc_zamowienia]],E124)</f>
        <v>156300</v>
      </c>
      <c r="F125">
        <f>IF(Tabela1[[#This Row],[magazyn]]="Malbork",F124+Tabela1[[#This Row],[wielkosc_zamowienia]],F124)</f>
        <v>170120</v>
      </c>
      <c r="G125">
        <f>IF(Tabela1[[#This Row],[magazyn]]="Przemysl",G124+Tabela1[[#This Row],[wielkosc_zamowienia]],G124)</f>
        <v>173380</v>
      </c>
      <c r="H125">
        <f>IF(Tabela1[[#This Row],[magazyn]]="Gniezno",H124+Tabela1[[#This Row],[wielkosc_zamowienia]],H124)</f>
        <v>125670</v>
      </c>
    </row>
    <row r="126" spans="1:8" x14ac:dyDescent="0.25">
      <c r="A126">
        <v>125</v>
      </c>
      <c r="B126" s="1">
        <v>44259</v>
      </c>
      <c r="C126" t="s">
        <v>4</v>
      </c>
      <c r="D126">
        <v>6210</v>
      </c>
      <c r="E126">
        <f>IF(Tabela1[[#This Row],[magazyn]]="Ogrodzieniec",E125+Tabela1[[#This Row],[wielkosc_zamowienia]],E125)</f>
        <v>162510</v>
      </c>
      <c r="F126">
        <f>IF(Tabela1[[#This Row],[magazyn]]="Malbork",F125+Tabela1[[#This Row],[wielkosc_zamowienia]],F125)</f>
        <v>170120</v>
      </c>
      <c r="G126">
        <f>IF(Tabela1[[#This Row],[magazyn]]="Przemysl",G125+Tabela1[[#This Row],[wielkosc_zamowienia]],G125)</f>
        <v>173380</v>
      </c>
      <c r="H126">
        <f>IF(Tabela1[[#This Row],[magazyn]]="Gniezno",H125+Tabela1[[#This Row],[wielkosc_zamowienia]],H125)</f>
        <v>125670</v>
      </c>
    </row>
    <row r="127" spans="1:8" x14ac:dyDescent="0.25">
      <c r="A127">
        <v>126</v>
      </c>
      <c r="B127" s="1">
        <v>44260</v>
      </c>
      <c r="C127" t="s">
        <v>4</v>
      </c>
      <c r="D127">
        <v>3340</v>
      </c>
      <c r="E127">
        <f>IF(Tabela1[[#This Row],[magazyn]]="Ogrodzieniec",E126+Tabela1[[#This Row],[wielkosc_zamowienia]],E126)</f>
        <v>165850</v>
      </c>
      <c r="F127">
        <f>IF(Tabela1[[#This Row],[magazyn]]="Malbork",F126+Tabela1[[#This Row],[wielkosc_zamowienia]],F126)</f>
        <v>170120</v>
      </c>
      <c r="G127">
        <f>IF(Tabela1[[#This Row],[magazyn]]="Przemysl",G126+Tabela1[[#This Row],[wielkosc_zamowienia]],G126)</f>
        <v>173380</v>
      </c>
      <c r="H127">
        <f>IF(Tabela1[[#This Row],[magazyn]]="Gniezno",H126+Tabela1[[#This Row],[wielkosc_zamowienia]],H126)</f>
        <v>125670</v>
      </c>
    </row>
    <row r="128" spans="1:8" x14ac:dyDescent="0.25">
      <c r="A128">
        <v>127</v>
      </c>
      <c r="B128" s="1">
        <v>44260</v>
      </c>
      <c r="C128" t="s">
        <v>5</v>
      </c>
      <c r="D128">
        <v>3450</v>
      </c>
      <c r="E128">
        <f>IF(Tabela1[[#This Row],[magazyn]]="Ogrodzieniec",E127+Tabela1[[#This Row],[wielkosc_zamowienia]],E127)</f>
        <v>165850</v>
      </c>
      <c r="F128">
        <f>IF(Tabela1[[#This Row],[magazyn]]="Malbork",F127+Tabela1[[#This Row],[wielkosc_zamowienia]],F127)</f>
        <v>170120</v>
      </c>
      <c r="G128">
        <f>IF(Tabela1[[#This Row],[magazyn]]="Przemysl",G127+Tabela1[[#This Row],[wielkosc_zamowienia]],G127)</f>
        <v>176830</v>
      </c>
      <c r="H128">
        <f>IF(Tabela1[[#This Row],[magazyn]]="Gniezno",H127+Tabela1[[#This Row],[wielkosc_zamowienia]],H127)</f>
        <v>125670</v>
      </c>
    </row>
    <row r="129" spans="1:8" x14ac:dyDescent="0.25">
      <c r="A129">
        <v>128</v>
      </c>
      <c r="B129" s="1">
        <v>44261</v>
      </c>
      <c r="C129" t="s">
        <v>7</v>
      </c>
      <c r="D129">
        <v>3270</v>
      </c>
      <c r="E129">
        <f>IF(Tabela1[[#This Row],[magazyn]]="Ogrodzieniec",E128+Tabela1[[#This Row],[wielkosc_zamowienia]],E128)</f>
        <v>165850</v>
      </c>
      <c r="F129">
        <f>IF(Tabela1[[#This Row],[magazyn]]="Malbork",F128+Tabela1[[#This Row],[wielkosc_zamowienia]],F128)</f>
        <v>173390</v>
      </c>
      <c r="G129">
        <f>IF(Tabela1[[#This Row],[magazyn]]="Przemysl",G128+Tabela1[[#This Row],[wielkosc_zamowienia]],G128)</f>
        <v>176830</v>
      </c>
      <c r="H129">
        <f>IF(Tabela1[[#This Row],[magazyn]]="Gniezno",H128+Tabela1[[#This Row],[wielkosc_zamowienia]],H128)</f>
        <v>125670</v>
      </c>
    </row>
    <row r="130" spans="1:8" x14ac:dyDescent="0.25">
      <c r="A130">
        <v>129</v>
      </c>
      <c r="B130" s="1">
        <v>44261</v>
      </c>
      <c r="C130" t="s">
        <v>6</v>
      </c>
      <c r="D130">
        <v>3580</v>
      </c>
      <c r="E130">
        <f>IF(Tabela1[[#This Row],[magazyn]]="Ogrodzieniec",E129+Tabela1[[#This Row],[wielkosc_zamowienia]],E129)</f>
        <v>165850</v>
      </c>
      <c r="F130">
        <f>IF(Tabela1[[#This Row],[magazyn]]="Malbork",F129+Tabela1[[#This Row],[wielkosc_zamowienia]],F129)</f>
        <v>173390</v>
      </c>
      <c r="G130">
        <f>IF(Tabela1[[#This Row],[magazyn]]="Przemysl",G129+Tabela1[[#This Row],[wielkosc_zamowienia]],G129)</f>
        <v>176830</v>
      </c>
      <c r="H130">
        <f>IF(Tabela1[[#This Row],[magazyn]]="Gniezno",H129+Tabela1[[#This Row],[wielkosc_zamowienia]],H129)</f>
        <v>129250</v>
      </c>
    </row>
    <row r="131" spans="1:8" x14ac:dyDescent="0.25">
      <c r="A131">
        <v>130</v>
      </c>
      <c r="B131" s="1">
        <v>44261</v>
      </c>
      <c r="C131" t="s">
        <v>5</v>
      </c>
      <c r="D131">
        <v>9560</v>
      </c>
      <c r="E131">
        <f>IF(Tabela1[[#This Row],[magazyn]]="Ogrodzieniec",E130+Tabela1[[#This Row],[wielkosc_zamowienia]],E130)</f>
        <v>165850</v>
      </c>
      <c r="F131">
        <f>IF(Tabela1[[#This Row],[magazyn]]="Malbork",F130+Tabela1[[#This Row],[wielkosc_zamowienia]],F130)</f>
        <v>173390</v>
      </c>
      <c r="G131">
        <f>IF(Tabela1[[#This Row],[magazyn]]="Przemysl",G130+Tabela1[[#This Row],[wielkosc_zamowienia]],G130)</f>
        <v>186390</v>
      </c>
      <c r="H131">
        <f>IF(Tabela1[[#This Row],[magazyn]]="Gniezno",H130+Tabela1[[#This Row],[wielkosc_zamowienia]],H130)</f>
        <v>129250</v>
      </c>
    </row>
    <row r="132" spans="1:8" x14ac:dyDescent="0.25">
      <c r="A132">
        <v>131</v>
      </c>
      <c r="B132" s="1">
        <v>44262</v>
      </c>
      <c r="C132" t="s">
        <v>4</v>
      </c>
      <c r="D132">
        <v>5310</v>
      </c>
      <c r="E132">
        <f>IF(Tabela1[[#This Row],[magazyn]]="Ogrodzieniec",E131+Tabela1[[#This Row],[wielkosc_zamowienia]],E131)</f>
        <v>171160</v>
      </c>
      <c r="F132">
        <f>IF(Tabela1[[#This Row],[magazyn]]="Malbork",F131+Tabela1[[#This Row],[wielkosc_zamowienia]],F131)</f>
        <v>173390</v>
      </c>
      <c r="G132">
        <f>IF(Tabela1[[#This Row],[magazyn]]="Przemysl",G131+Tabela1[[#This Row],[wielkosc_zamowienia]],G131)</f>
        <v>186390</v>
      </c>
      <c r="H132">
        <f>IF(Tabela1[[#This Row],[magazyn]]="Gniezno",H131+Tabela1[[#This Row],[wielkosc_zamowienia]],H131)</f>
        <v>129250</v>
      </c>
    </row>
    <row r="133" spans="1:8" x14ac:dyDescent="0.25">
      <c r="A133">
        <v>132</v>
      </c>
      <c r="B133" s="1">
        <v>44263</v>
      </c>
      <c r="C133" t="s">
        <v>4</v>
      </c>
      <c r="D133">
        <v>9130</v>
      </c>
      <c r="E133">
        <f>IF(Tabela1[[#This Row],[magazyn]]="Ogrodzieniec",E132+Tabela1[[#This Row],[wielkosc_zamowienia]],E132)</f>
        <v>180290</v>
      </c>
      <c r="F133">
        <f>IF(Tabela1[[#This Row],[magazyn]]="Malbork",F132+Tabela1[[#This Row],[wielkosc_zamowienia]],F132)</f>
        <v>173390</v>
      </c>
      <c r="G133">
        <f>IF(Tabela1[[#This Row],[magazyn]]="Przemysl",G132+Tabela1[[#This Row],[wielkosc_zamowienia]],G132)</f>
        <v>186390</v>
      </c>
      <c r="H133">
        <f>IF(Tabela1[[#This Row],[magazyn]]="Gniezno",H132+Tabela1[[#This Row],[wielkosc_zamowienia]],H132)</f>
        <v>129250</v>
      </c>
    </row>
    <row r="134" spans="1:8" x14ac:dyDescent="0.25">
      <c r="A134">
        <v>133</v>
      </c>
      <c r="B134" s="1">
        <v>44263</v>
      </c>
      <c r="C134" t="s">
        <v>5</v>
      </c>
      <c r="D134">
        <v>8710</v>
      </c>
      <c r="E134">
        <f>IF(Tabela1[[#This Row],[magazyn]]="Ogrodzieniec",E133+Tabela1[[#This Row],[wielkosc_zamowienia]],E133)</f>
        <v>180290</v>
      </c>
      <c r="F134">
        <f>IF(Tabela1[[#This Row],[magazyn]]="Malbork",F133+Tabela1[[#This Row],[wielkosc_zamowienia]],F133)</f>
        <v>173390</v>
      </c>
      <c r="G134">
        <f>IF(Tabela1[[#This Row],[magazyn]]="Przemysl",G133+Tabela1[[#This Row],[wielkosc_zamowienia]],G133)</f>
        <v>195100</v>
      </c>
      <c r="H134">
        <f>IF(Tabela1[[#This Row],[magazyn]]="Gniezno",H133+Tabela1[[#This Row],[wielkosc_zamowienia]],H133)</f>
        <v>129250</v>
      </c>
    </row>
    <row r="135" spans="1:8" x14ac:dyDescent="0.25">
      <c r="A135">
        <v>134</v>
      </c>
      <c r="B135" s="1">
        <v>44264</v>
      </c>
      <c r="C135" t="s">
        <v>4</v>
      </c>
      <c r="D135">
        <v>1920</v>
      </c>
      <c r="E135">
        <f>IF(Tabela1[[#This Row],[magazyn]]="Ogrodzieniec",E134+Tabela1[[#This Row],[wielkosc_zamowienia]],E134)</f>
        <v>182210</v>
      </c>
      <c r="F135">
        <f>IF(Tabela1[[#This Row],[magazyn]]="Malbork",F134+Tabela1[[#This Row],[wielkosc_zamowienia]],F134)</f>
        <v>173390</v>
      </c>
      <c r="G135">
        <f>IF(Tabela1[[#This Row],[magazyn]]="Przemysl",G134+Tabela1[[#This Row],[wielkosc_zamowienia]],G134)</f>
        <v>195100</v>
      </c>
      <c r="H135">
        <f>IF(Tabela1[[#This Row],[magazyn]]="Gniezno",H134+Tabela1[[#This Row],[wielkosc_zamowienia]],H134)</f>
        <v>129250</v>
      </c>
    </row>
    <row r="136" spans="1:8" x14ac:dyDescent="0.25">
      <c r="A136">
        <v>135</v>
      </c>
      <c r="B136" s="1">
        <v>44264</v>
      </c>
      <c r="C136" t="s">
        <v>5</v>
      </c>
      <c r="D136">
        <v>4330</v>
      </c>
      <c r="E136">
        <f>IF(Tabela1[[#This Row],[magazyn]]="Ogrodzieniec",E135+Tabela1[[#This Row],[wielkosc_zamowienia]],E135)</f>
        <v>182210</v>
      </c>
      <c r="F136">
        <f>IF(Tabela1[[#This Row],[magazyn]]="Malbork",F135+Tabela1[[#This Row],[wielkosc_zamowienia]],F135)</f>
        <v>173390</v>
      </c>
      <c r="G136">
        <f>IF(Tabela1[[#This Row],[magazyn]]="Przemysl",G135+Tabela1[[#This Row],[wielkosc_zamowienia]],G135)</f>
        <v>199430</v>
      </c>
      <c r="H136">
        <f>IF(Tabela1[[#This Row],[magazyn]]="Gniezno",H135+Tabela1[[#This Row],[wielkosc_zamowienia]],H135)</f>
        <v>129250</v>
      </c>
    </row>
    <row r="137" spans="1:8" x14ac:dyDescent="0.25">
      <c r="A137">
        <v>136</v>
      </c>
      <c r="B137" s="1">
        <v>44265</v>
      </c>
      <c r="C137" t="s">
        <v>6</v>
      </c>
      <c r="D137">
        <v>6010</v>
      </c>
      <c r="E137">
        <f>IF(Tabela1[[#This Row],[magazyn]]="Ogrodzieniec",E136+Tabela1[[#This Row],[wielkosc_zamowienia]],E136)</f>
        <v>182210</v>
      </c>
      <c r="F137">
        <f>IF(Tabela1[[#This Row],[magazyn]]="Malbork",F136+Tabela1[[#This Row],[wielkosc_zamowienia]],F136)</f>
        <v>173390</v>
      </c>
      <c r="G137">
        <f>IF(Tabela1[[#This Row],[magazyn]]="Przemysl",G136+Tabela1[[#This Row],[wielkosc_zamowienia]],G136)</f>
        <v>199430</v>
      </c>
      <c r="H137">
        <f>IF(Tabela1[[#This Row],[magazyn]]="Gniezno",H136+Tabela1[[#This Row],[wielkosc_zamowienia]],H136)</f>
        <v>135260</v>
      </c>
    </row>
    <row r="138" spans="1:8" x14ac:dyDescent="0.25">
      <c r="A138">
        <v>137</v>
      </c>
      <c r="B138" s="1">
        <v>44265</v>
      </c>
      <c r="C138" t="s">
        <v>5</v>
      </c>
      <c r="D138">
        <v>8680</v>
      </c>
      <c r="E138">
        <f>IF(Tabela1[[#This Row],[magazyn]]="Ogrodzieniec",E137+Tabela1[[#This Row],[wielkosc_zamowienia]],E137)</f>
        <v>182210</v>
      </c>
      <c r="F138">
        <f>IF(Tabela1[[#This Row],[magazyn]]="Malbork",F137+Tabela1[[#This Row],[wielkosc_zamowienia]],F137)</f>
        <v>173390</v>
      </c>
      <c r="G138">
        <f>IF(Tabela1[[#This Row],[magazyn]]="Przemysl",G137+Tabela1[[#This Row],[wielkosc_zamowienia]],G137)</f>
        <v>208110</v>
      </c>
      <c r="H138">
        <f>IF(Tabela1[[#This Row],[magazyn]]="Gniezno",H137+Tabela1[[#This Row],[wielkosc_zamowienia]],H137)</f>
        <v>135260</v>
      </c>
    </row>
    <row r="139" spans="1:8" x14ac:dyDescent="0.25">
      <c r="A139">
        <v>138</v>
      </c>
      <c r="B139" s="1">
        <v>44265</v>
      </c>
      <c r="C139" t="s">
        <v>7</v>
      </c>
      <c r="D139">
        <v>6950</v>
      </c>
      <c r="E139">
        <f>IF(Tabela1[[#This Row],[magazyn]]="Ogrodzieniec",E138+Tabela1[[#This Row],[wielkosc_zamowienia]],E138)</f>
        <v>182210</v>
      </c>
      <c r="F139">
        <f>IF(Tabela1[[#This Row],[magazyn]]="Malbork",F138+Tabela1[[#This Row],[wielkosc_zamowienia]],F138)</f>
        <v>180340</v>
      </c>
      <c r="G139">
        <f>IF(Tabela1[[#This Row],[magazyn]]="Przemysl",G138+Tabela1[[#This Row],[wielkosc_zamowienia]],G138)</f>
        <v>208110</v>
      </c>
      <c r="H139">
        <f>IF(Tabela1[[#This Row],[magazyn]]="Gniezno",H138+Tabela1[[#This Row],[wielkosc_zamowienia]],H138)</f>
        <v>135260</v>
      </c>
    </row>
    <row r="140" spans="1:8" x14ac:dyDescent="0.25">
      <c r="A140">
        <v>139</v>
      </c>
      <c r="B140" s="1">
        <v>44266</v>
      </c>
      <c r="C140" t="s">
        <v>5</v>
      </c>
      <c r="D140">
        <v>3280</v>
      </c>
      <c r="E140">
        <f>IF(Tabela1[[#This Row],[magazyn]]="Ogrodzieniec",E139+Tabela1[[#This Row],[wielkosc_zamowienia]],E139)</f>
        <v>182210</v>
      </c>
      <c r="F140">
        <f>IF(Tabela1[[#This Row],[magazyn]]="Malbork",F139+Tabela1[[#This Row],[wielkosc_zamowienia]],F139)</f>
        <v>180340</v>
      </c>
      <c r="G140">
        <f>IF(Tabela1[[#This Row],[magazyn]]="Przemysl",G139+Tabela1[[#This Row],[wielkosc_zamowienia]],G139)</f>
        <v>211390</v>
      </c>
      <c r="H140">
        <f>IF(Tabela1[[#This Row],[magazyn]]="Gniezno",H139+Tabela1[[#This Row],[wielkosc_zamowienia]],H139)</f>
        <v>135260</v>
      </c>
    </row>
    <row r="141" spans="1:8" x14ac:dyDescent="0.25">
      <c r="A141">
        <v>140</v>
      </c>
      <c r="B141" s="1">
        <v>44267</v>
      </c>
      <c r="C141" t="s">
        <v>6</v>
      </c>
      <c r="D141">
        <v>9590</v>
      </c>
      <c r="E141">
        <f>IF(Tabela1[[#This Row],[magazyn]]="Ogrodzieniec",E140+Tabela1[[#This Row],[wielkosc_zamowienia]],E140)</f>
        <v>182210</v>
      </c>
      <c r="F141">
        <f>IF(Tabela1[[#This Row],[magazyn]]="Malbork",F140+Tabela1[[#This Row],[wielkosc_zamowienia]],F140)</f>
        <v>180340</v>
      </c>
      <c r="G141">
        <f>IF(Tabela1[[#This Row],[magazyn]]="Przemysl",G140+Tabela1[[#This Row],[wielkosc_zamowienia]],G140)</f>
        <v>211390</v>
      </c>
      <c r="H141">
        <f>IF(Tabela1[[#This Row],[magazyn]]="Gniezno",H140+Tabela1[[#This Row],[wielkosc_zamowienia]],H140)</f>
        <v>144850</v>
      </c>
    </row>
    <row r="142" spans="1:8" x14ac:dyDescent="0.25">
      <c r="A142">
        <v>141</v>
      </c>
      <c r="B142" s="1">
        <v>44267</v>
      </c>
      <c r="C142" t="s">
        <v>4</v>
      </c>
      <c r="D142">
        <v>820</v>
      </c>
      <c r="E142">
        <f>IF(Tabela1[[#This Row],[magazyn]]="Ogrodzieniec",E141+Tabela1[[#This Row],[wielkosc_zamowienia]],E141)</f>
        <v>183030</v>
      </c>
      <c r="F142">
        <f>IF(Tabela1[[#This Row],[magazyn]]="Malbork",F141+Tabela1[[#This Row],[wielkosc_zamowienia]],F141)</f>
        <v>180340</v>
      </c>
      <c r="G142">
        <f>IF(Tabela1[[#This Row],[magazyn]]="Przemysl",G141+Tabela1[[#This Row],[wielkosc_zamowienia]],G141)</f>
        <v>211390</v>
      </c>
      <c r="H142">
        <f>IF(Tabela1[[#This Row],[magazyn]]="Gniezno",H141+Tabela1[[#This Row],[wielkosc_zamowienia]],H141)</f>
        <v>144850</v>
      </c>
    </row>
    <row r="143" spans="1:8" x14ac:dyDescent="0.25">
      <c r="A143">
        <v>142</v>
      </c>
      <c r="B143" s="1">
        <v>44268</v>
      </c>
      <c r="C143" t="s">
        <v>4</v>
      </c>
      <c r="D143">
        <v>5220</v>
      </c>
      <c r="E143">
        <f>IF(Tabela1[[#This Row],[magazyn]]="Ogrodzieniec",E142+Tabela1[[#This Row],[wielkosc_zamowienia]],E142)</f>
        <v>188250</v>
      </c>
      <c r="F143">
        <f>IF(Tabela1[[#This Row],[magazyn]]="Malbork",F142+Tabela1[[#This Row],[wielkosc_zamowienia]],F142)</f>
        <v>180340</v>
      </c>
      <c r="G143">
        <f>IF(Tabela1[[#This Row],[magazyn]]="Przemysl",G142+Tabela1[[#This Row],[wielkosc_zamowienia]],G142)</f>
        <v>211390</v>
      </c>
      <c r="H143">
        <f>IF(Tabela1[[#This Row],[magazyn]]="Gniezno",H142+Tabela1[[#This Row],[wielkosc_zamowienia]],H142)</f>
        <v>144850</v>
      </c>
    </row>
    <row r="144" spans="1:8" x14ac:dyDescent="0.25">
      <c r="A144">
        <v>143</v>
      </c>
      <c r="B144" s="1">
        <v>44269</v>
      </c>
      <c r="C144" t="s">
        <v>6</v>
      </c>
      <c r="D144">
        <v>6210</v>
      </c>
      <c r="E144">
        <f>IF(Tabela1[[#This Row],[magazyn]]="Ogrodzieniec",E143+Tabela1[[#This Row],[wielkosc_zamowienia]],E143)</f>
        <v>188250</v>
      </c>
      <c r="F144">
        <f>IF(Tabela1[[#This Row],[magazyn]]="Malbork",F143+Tabela1[[#This Row],[wielkosc_zamowienia]],F143)</f>
        <v>180340</v>
      </c>
      <c r="G144">
        <f>IF(Tabela1[[#This Row],[magazyn]]="Przemysl",G143+Tabela1[[#This Row],[wielkosc_zamowienia]],G143)</f>
        <v>211390</v>
      </c>
      <c r="H144">
        <f>IF(Tabela1[[#This Row],[magazyn]]="Gniezno",H143+Tabela1[[#This Row],[wielkosc_zamowienia]],H143)</f>
        <v>151060</v>
      </c>
    </row>
    <row r="145" spans="1:8" x14ac:dyDescent="0.25">
      <c r="A145">
        <v>144</v>
      </c>
      <c r="B145" s="1">
        <v>44269</v>
      </c>
      <c r="C145" t="s">
        <v>5</v>
      </c>
      <c r="D145">
        <v>3180</v>
      </c>
      <c r="E145">
        <f>IF(Tabela1[[#This Row],[magazyn]]="Ogrodzieniec",E144+Tabela1[[#This Row],[wielkosc_zamowienia]],E144)</f>
        <v>188250</v>
      </c>
      <c r="F145">
        <f>IF(Tabela1[[#This Row],[magazyn]]="Malbork",F144+Tabela1[[#This Row],[wielkosc_zamowienia]],F144)</f>
        <v>180340</v>
      </c>
      <c r="G145">
        <f>IF(Tabela1[[#This Row],[magazyn]]="Przemysl",G144+Tabela1[[#This Row],[wielkosc_zamowienia]],G144)</f>
        <v>214570</v>
      </c>
      <c r="H145">
        <f>IF(Tabela1[[#This Row],[magazyn]]="Gniezno",H144+Tabela1[[#This Row],[wielkosc_zamowienia]],H144)</f>
        <v>151060</v>
      </c>
    </row>
    <row r="146" spans="1:8" x14ac:dyDescent="0.25">
      <c r="A146">
        <v>145</v>
      </c>
      <c r="B146" s="1">
        <v>44270</v>
      </c>
      <c r="C146" t="s">
        <v>4</v>
      </c>
      <c r="D146">
        <v>6860</v>
      </c>
      <c r="E146">
        <f>IF(Tabela1[[#This Row],[magazyn]]="Ogrodzieniec",E145+Tabela1[[#This Row],[wielkosc_zamowienia]],E145)</f>
        <v>195110</v>
      </c>
      <c r="F146">
        <f>IF(Tabela1[[#This Row],[magazyn]]="Malbork",F145+Tabela1[[#This Row],[wielkosc_zamowienia]],F145)</f>
        <v>180340</v>
      </c>
      <c r="G146">
        <f>IF(Tabela1[[#This Row],[magazyn]]="Przemysl",G145+Tabela1[[#This Row],[wielkosc_zamowienia]],G145)</f>
        <v>214570</v>
      </c>
      <c r="H146">
        <f>IF(Tabela1[[#This Row],[magazyn]]="Gniezno",H145+Tabela1[[#This Row],[wielkosc_zamowienia]],H145)</f>
        <v>151060</v>
      </c>
    </row>
    <row r="147" spans="1:8" x14ac:dyDescent="0.25">
      <c r="A147">
        <v>146</v>
      </c>
      <c r="B147" s="1">
        <v>44271</v>
      </c>
      <c r="C147" t="s">
        <v>4</v>
      </c>
      <c r="D147">
        <v>2020</v>
      </c>
      <c r="E147">
        <f>IF(Tabela1[[#This Row],[magazyn]]="Ogrodzieniec",E146+Tabela1[[#This Row],[wielkosc_zamowienia]],E146)</f>
        <v>197130</v>
      </c>
      <c r="F147">
        <f>IF(Tabela1[[#This Row],[magazyn]]="Malbork",F146+Tabela1[[#This Row],[wielkosc_zamowienia]],F146)</f>
        <v>180340</v>
      </c>
      <c r="G147">
        <f>IF(Tabela1[[#This Row],[magazyn]]="Przemysl",G146+Tabela1[[#This Row],[wielkosc_zamowienia]],G146)</f>
        <v>214570</v>
      </c>
      <c r="H147">
        <f>IF(Tabela1[[#This Row],[magazyn]]="Gniezno",H146+Tabela1[[#This Row],[wielkosc_zamowienia]],H146)</f>
        <v>151060</v>
      </c>
    </row>
    <row r="148" spans="1:8" x14ac:dyDescent="0.25">
      <c r="A148">
        <v>147</v>
      </c>
      <c r="B148" s="1">
        <v>44271</v>
      </c>
      <c r="C148" t="s">
        <v>5</v>
      </c>
      <c r="D148">
        <v>3650</v>
      </c>
      <c r="E148">
        <f>IF(Tabela1[[#This Row],[magazyn]]="Ogrodzieniec",E147+Tabela1[[#This Row],[wielkosc_zamowienia]],E147)</f>
        <v>197130</v>
      </c>
      <c r="F148">
        <f>IF(Tabela1[[#This Row],[magazyn]]="Malbork",F147+Tabela1[[#This Row],[wielkosc_zamowienia]],F147)</f>
        <v>180340</v>
      </c>
      <c r="G148">
        <f>IF(Tabela1[[#This Row],[magazyn]]="Przemysl",G147+Tabela1[[#This Row],[wielkosc_zamowienia]],G147)</f>
        <v>218220</v>
      </c>
      <c r="H148">
        <f>IF(Tabela1[[#This Row],[magazyn]]="Gniezno",H147+Tabela1[[#This Row],[wielkosc_zamowienia]],H147)</f>
        <v>151060</v>
      </c>
    </row>
    <row r="149" spans="1:8" x14ac:dyDescent="0.25">
      <c r="A149">
        <v>148</v>
      </c>
      <c r="B149" s="1">
        <v>44272</v>
      </c>
      <c r="C149" t="s">
        <v>4</v>
      </c>
      <c r="D149">
        <v>9720</v>
      </c>
      <c r="E149">
        <f>IF(Tabela1[[#This Row],[magazyn]]="Ogrodzieniec",E148+Tabela1[[#This Row],[wielkosc_zamowienia]],E148)</f>
        <v>206850</v>
      </c>
      <c r="F149">
        <f>IF(Tabela1[[#This Row],[magazyn]]="Malbork",F148+Tabela1[[#This Row],[wielkosc_zamowienia]],F148)</f>
        <v>180340</v>
      </c>
      <c r="G149">
        <f>IF(Tabela1[[#This Row],[magazyn]]="Przemysl",G148+Tabela1[[#This Row],[wielkosc_zamowienia]],G148)</f>
        <v>218220</v>
      </c>
      <c r="H149">
        <f>IF(Tabela1[[#This Row],[magazyn]]="Gniezno",H148+Tabela1[[#This Row],[wielkosc_zamowienia]],H148)</f>
        <v>151060</v>
      </c>
    </row>
    <row r="150" spans="1:8" x14ac:dyDescent="0.25">
      <c r="A150">
        <v>149</v>
      </c>
      <c r="B150" s="1">
        <v>44273</v>
      </c>
      <c r="C150" t="s">
        <v>5</v>
      </c>
      <c r="D150">
        <v>7840</v>
      </c>
      <c r="E150">
        <f>IF(Tabela1[[#This Row],[magazyn]]="Ogrodzieniec",E149+Tabela1[[#This Row],[wielkosc_zamowienia]],E149)</f>
        <v>206850</v>
      </c>
      <c r="F150">
        <f>IF(Tabela1[[#This Row],[magazyn]]="Malbork",F149+Tabela1[[#This Row],[wielkosc_zamowienia]],F149)</f>
        <v>180340</v>
      </c>
      <c r="G150">
        <f>IF(Tabela1[[#This Row],[magazyn]]="Przemysl",G149+Tabela1[[#This Row],[wielkosc_zamowienia]],G149)</f>
        <v>226060</v>
      </c>
      <c r="H150">
        <f>IF(Tabela1[[#This Row],[magazyn]]="Gniezno",H149+Tabela1[[#This Row],[wielkosc_zamowienia]],H149)</f>
        <v>151060</v>
      </c>
    </row>
    <row r="151" spans="1:8" x14ac:dyDescent="0.25">
      <c r="A151">
        <v>150</v>
      </c>
      <c r="B151" s="1">
        <v>44273</v>
      </c>
      <c r="C151" t="s">
        <v>4</v>
      </c>
      <c r="D151">
        <v>6780</v>
      </c>
      <c r="E151">
        <f>IF(Tabela1[[#This Row],[magazyn]]="Ogrodzieniec",E150+Tabela1[[#This Row],[wielkosc_zamowienia]],E150)</f>
        <v>213630</v>
      </c>
      <c r="F151">
        <f>IF(Tabela1[[#This Row],[magazyn]]="Malbork",F150+Tabela1[[#This Row],[wielkosc_zamowienia]],F150)</f>
        <v>180340</v>
      </c>
      <c r="G151">
        <f>IF(Tabela1[[#This Row],[magazyn]]="Przemysl",G150+Tabela1[[#This Row],[wielkosc_zamowienia]],G150)</f>
        <v>226060</v>
      </c>
      <c r="H151">
        <f>IF(Tabela1[[#This Row],[magazyn]]="Gniezno",H150+Tabela1[[#This Row],[wielkosc_zamowienia]],H150)</f>
        <v>151060</v>
      </c>
    </row>
    <row r="152" spans="1:8" x14ac:dyDescent="0.25">
      <c r="A152">
        <v>151</v>
      </c>
      <c r="B152" s="1">
        <v>44273</v>
      </c>
      <c r="C152" t="s">
        <v>6</v>
      </c>
      <c r="D152">
        <v>3490</v>
      </c>
      <c r="E152">
        <f>IF(Tabela1[[#This Row],[magazyn]]="Ogrodzieniec",E151+Tabela1[[#This Row],[wielkosc_zamowienia]],E151)</f>
        <v>213630</v>
      </c>
      <c r="F152">
        <f>IF(Tabela1[[#This Row],[magazyn]]="Malbork",F151+Tabela1[[#This Row],[wielkosc_zamowienia]],F151)</f>
        <v>180340</v>
      </c>
      <c r="G152">
        <f>IF(Tabela1[[#This Row],[magazyn]]="Przemysl",G151+Tabela1[[#This Row],[wielkosc_zamowienia]],G151)</f>
        <v>226060</v>
      </c>
      <c r="H152">
        <f>IF(Tabela1[[#This Row],[magazyn]]="Gniezno",H151+Tabela1[[#This Row],[wielkosc_zamowienia]],H151)</f>
        <v>154550</v>
      </c>
    </row>
    <row r="153" spans="1:8" x14ac:dyDescent="0.25">
      <c r="A153">
        <v>152</v>
      </c>
      <c r="B153" s="1">
        <v>44273</v>
      </c>
      <c r="C153" t="s">
        <v>7</v>
      </c>
      <c r="D153">
        <v>9980</v>
      </c>
      <c r="E153">
        <f>IF(Tabela1[[#This Row],[magazyn]]="Ogrodzieniec",E152+Tabela1[[#This Row],[wielkosc_zamowienia]],E152)</f>
        <v>213630</v>
      </c>
      <c r="F153">
        <f>IF(Tabela1[[#This Row],[magazyn]]="Malbork",F152+Tabela1[[#This Row],[wielkosc_zamowienia]],F152)</f>
        <v>190320</v>
      </c>
      <c r="G153">
        <f>IF(Tabela1[[#This Row],[magazyn]]="Przemysl",G152+Tabela1[[#This Row],[wielkosc_zamowienia]],G152)</f>
        <v>226060</v>
      </c>
      <c r="H153">
        <f>IF(Tabela1[[#This Row],[magazyn]]="Gniezno",H152+Tabela1[[#This Row],[wielkosc_zamowienia]],H152)</f>
        <v>154550</v>
      </c>
    </row>
    <row r="154" spans="1:8" x14ac:dyDescent="0.25">
      <c r="A154">
        <v>153</v>
      </c>
      <c r="B154" s="1">
        <v>44274</v>
      </c>
      <c r="C154" t="s">
        <v>7</v>
      </c>
      <c r="D154">
        <v>7850</v>
      </c>
      <c r="E154">
        <f>IF(Tabela1[[#This Row],[magazyn]]="Ogrodzieniec",E153+Tabela1[[#This Row],[wielkosc_zamowienia]],E153)</f>
        <v>213630</v>
      </c>
      <c r="F154">
        <f>IF(Tabela1[[#This Row],[magazyn]]="Malbork",F153+Tabela1[[#This Row],[wielkosc_zamowienia]],F153)</f>
        <v>198170</v>
      </c>
      <c r="G154">
        <f>IF(Tabela1[[#This Row],[magazyn]]="Przemysl",G153+Tabela1[[#This Row],[wielkosc_zamowienia]],G153)</f>
        <v>226060</v>
      </c>
      <c r="H154">
        <f>IF(Tabela1[[#This Row],[magazyn]]="Gniezno",H153+Tabela1[[#This Row],[wielkosc_zamowienia]],H153)</f>
        <v>154550</v>
      </c>
    </row>
    <row r="155" spans="1:8" x14ac:dyDescent="0.25">
      <c r="A155">
        <v>154</v>
      </c>
      <c r="B155" s="1">
        <v>44274</v>
      </c>
      <c r="C155" t="s">
        <v>6</v>
      </c>
      <c r="D155">
        <v>9770</v>
      </c>
      <c r="E155">
        <f>IF(Tabela1[[#This Row],[magazyn]]="Ogrodzieniec",E154+Tabela1[[#This Row],[wielkosc_zamowienia]],E154)</f>
        <v>213630</v>
      </c>
      <c r="F155">
        <f>IF(Tabela1[[#This Row],[magazyn]]="Malbork",F154+Tabela1[[#This Row],[wielkosc_zamowienia]],F154)</f>
        <v>198170</v>
      </c>
      <c r="G155">
        <f>IF(Tabela1[[#This Row],[magazyn]]="Przemysl",G154+Tabela1[[#This Row],[wielkosc_zamowienia]],G154)</f>
        <v>226060</v>
      </c>
      <c r="H155">
        <f>IF(Tabela1[[#This Row],[magazyn]]="Gniezno",H154+Tabela1[[#This Row],[wielkosc_zamowienia]],H154)</f>
        <v>164320</v>
      </c>
    </row>
    <row r="156" spans="1:8" x14ac:dyDescent="0.25">
      <c r="A156">
        <v>155</v>
      </c>
      <c r="B156" s="1">
        <v>44275</v>
      </c>
      <c r="C156" t="s">
        <v>6</v>
      </c>
      <c r="D156">
        <v>750</v>
      </c>
      <c r="E156">
        <f>IF(Tabela1[[#This Row],[magazyn]]="Ogrodzieniec",E155+Tabela1[[#This Row],[wielkosc_zamowienia]],E155)</f>
        <v>213630</v>
      </c>
      <c r="F156">
        <f>IF(Tabela1[[#This Row],[magazyn]]="Malbork",F155+Tabela1[[#This Row],[wielkosc_zamowienia]],F155)</f>
        <v>198170</v>
      </c>
      <c r="G156">
        <f>IF(Tabela1[[#This Row],[magazyn]]="Przemysl",G155+Tabela1[[#This Row],[wielkosc_zamowienia]],G155)</f>
        <v>226060</v>
      </c>
      <c r="H156">
        <f>IF(Tabela1[[#This Row],[magazyn]]="Gniezno",H155+Tabela1[[#This Row],[wielkosc_zamowienia]],H155)</f>
        <v>165070</v>
      </c>
    </row>
    <row r="157" spans="1:8" x14ac:dyDescent="0.25">
      <c r="A157">
        <v>156</v>
      </c>
      <c r="B157" s="1">
        <v>44275</v>
      </c>
      <c r="C157" t="s">
        <v>7</v>
      </c>
      <c r="D157">
        <v>8900</v>
      </c>
      <c r="E157">
        <f>IF(Tabela1[[#This Row],[magazyn]]="Ogrodzieniec",E156+Tabela1[[#This Row],[wielkosc_zamowienia]],E156)</f>
        <v>213630</v>
      </c>
      <c r="F157">
        <f>IF(Tabela1[[#This Row],[magazyn]]="Malbork",F156+Tabela1[[#This Row],[wielkosc_zamowienia]],F156)</f>
        <v>207070</v>
      </c>
      <c r="G157">
        <f>IF(Tabela1[[#This Row],[magazyn]]="Przemysl",G156+Tabela1[[#This Row],[wielkosc_zamowienia]],G156)</f>
        <v>226060</v>
      </c>
      <c r="H157">
        <f>IF(Tabela1[[#This Row],[magazyn]]="Gniezno",H156+Tabela1[[#This Row],[wielkosc_zamowienia]],H156)</f>
        <v>165070</v>
      </c>
    </row>
    <row r="158" spans="1:8" x14ac:dyDescent="0.25">
      <c r="A158">
        <v>157</v>
      </c>
      <c r="B158" s="1">
        <v>44275</v>
      </c>
      <c r="C158" t="s">
        <v>4</v>
      </c>
      <c r="D158">
        <v>9410</v>
      </c>
      <c r="E158">
        <f>IF(Tabela1[[#This Row],[magazyn]]="Ogrodzieniec",E157+Tabela1[[#This Row],[wielkosc_zamowienia]],E157)</f>
        <v>223040</v>
      </c>
      <c r="F158">
        <f>IF(Tabela1[[#This Row],[magazyn]]="Malbork",F157+Tabela1[[#This Row],[wielkosc_zamowienia]],F157)</f>
        <v>207070</v>
      </c>
      <c r="G158">
        <f>IF(Tabela1[[#This Row],[magazyn]]="Przemysl",G157+Tabela1[[#This Row],[wielkosc_zamowienia]],G157)</f>
        <v>226060</v>
      </c>
      <c r="H158">
        <f>IF(Tabela1[[#This Row],[magazyn]]="Gniezno",H157+Tabela1[[#This Row],[wielkosc_zamowienia]],H157)</f>
        <v>165070</v>
      </c>
    </row>
    <row r="159" spans="1:8" x14ac:dyDescent="0.25">
      <c r="A159">
        <v>158</v>
      </c>
      <c r="B159" s="1">
        <v>44276</v>
      </c>
      <c r="C159" t="s">
        <v>6</v>
      </c>
      <c r="D159">
        <v>9310</v>
      </c>
      <c r="E159">
        <f>IF(Tabela1[[#This Row],[magazyn]]="Ogrodzieniec",E158+Tabela1[[#This Row],[wielkosc_zamowienia]],E158)</f>
        <v>223040</v>
      </c>
      <c r="F159">
        <f>IF(Tabela1[[#This Row],[magazyn]]="Malbork",F158+Tabela1[[#This Row],[wielkosc_zamowienia]],F158)</f>
        <v>207070</v>
      </c>
      <c r="G159">
        <f>IF(Tabela1[[#This Row],[magazyn]]="Przemysl",G158+Tabela1[[#This Row],[wielkosc_zamowienia]],G158)</f>
        <v>226060</v>
      </c>
      <c r="H159">
        <f>IF(Tabela1[[#This Row],[magazyn]]="Gniezno",H158+Tabela1[[#This Row],[wielkosc_zamowienia]],H158)</f>
        <v>174380</v>
      </c>
    </row>
    <row r="160" spans="1:8" x14ac:dyDescent="0.25">
      <c r="A160">
        <v>159</v>
      </c>
      <c r="B160" s="1">
        <v>44276</v>
      </c>
      <c r="C160" t="s">
        <v>4</v>
      </c>
      <c r="D160">
        <v>2480</v>
      </c>
      <c r="E160">
        <f>IF(Tabela1[[#This Row],[magazyn]]="Ogrodzieniec",E159+Tabela1[[#This Row],[wielkosc_zamowienia]],E159)</f>
        <v>225520</v>
      </c>
      <c r="F160">
        <f>IF(Tabela1[[#This Row],[magazyn]]="Malbork",F159+Tabela1[[#This Row],[wielkosc_zamowienia]],F159)</f>
        <v>207070</v>
      </c>
      <c r="G160">
        <f>IF(Tabela1[[#This Row],[magazyn]]="Przemysl",G159+Tabela1[[#This Row],[wielkosc_zamowienia]],G159)</f>
        <v>226060</v>
      </c>
      <c r="H160">
        <f>IF(Tabela1[[#This Row],[magazyn]]="Gniezno",H159+Tabela1[[#This Row],[wielkosc_zamowienia]],H159)</f>
        <v>174380</v>
      </c>
    </row>
    <row r="161" spans="1:8" x14ac:dyDescent="0.25">
      <c r="A161">
        <v>160</v>
      </c>
      <c r="B161" s="1">
        <v>44276</v>
      </c>
      <c r="C161" t="s">
        <v>5</v>
      </c>
      <c r="D161">
        <v>1740</v>
      </c>
      <c r="E161">
        <f>IF(Tabela1[[#This Row],[magazyn]]="Ogrodzieniec",E160+Tabela1[[#This Row],[wielkosc_zamowienia]],E160)</f>
        <v>225520</v>
      </c>
      <c r="F161">
        <f>IF(Tabela1[[#This Row],[magazyn]]="Malbork",F160+Tabela1[[#This Row],[wielkosc_zamowienia]],F160)</f>
        <v>207070</v>
      </c>
      <c r="G161">
        <f>IF(Tabela1[[#This Row],[magazyn]]="Przemysl",G160+Tabela1[[#This Row],[wielkosc_zamowienia]],G160)</f>
        <v>227800</v>
      </c>
      <c r="H161">
        <f>IF(Tabela1[[#This Row],[magazyn]]="Gniezno",H160+Tabela1[[#This Row],[wielkosc_zamowienia]],H160)</f>
        <v>174380</v>
      </c>
    </row>
    <row r="162" spans="1:8" x14ac:dyDescent="0.25">
      <c r="A162">
        <v>161</v>
      </c>
      <c r="B162" s="1">
        <v>44277</v>
      </c>
      <c r="C162" t="s">
        <v>4</v>
      </c>
      <c r="D162">
        <v>860</v>
      </c>
      <c r="E162">
        <f>IF(Tabela1[[#This Row],[magazyn]]="Ogrodzieniec",E161+Tabela1[[#This Row],[wielkosc_zamowienia]],E161)</f>
        <v>226380</v>
      </c>
      <c r="F162">
        <f>IF(Tabela1[[#This Row],[magazyn]]="Malbork",F161+Tabela1[[#This Row],[wielkosc_zamowienia]],F161)</f>
        <v>207070</v>
      </c>
      <c r="G162">
        <f>IF(Tabela1[[#This Row],[magazyn]]="Przemysl",G161+Tabela1[[#This Row],[wielkosc_zamowienia]],G161)</f>
        <v>227800</v>
      </c>
      <c r="H162">
        <f>IF(Tabela1[[#This Row],[magazyn]]="Gniezno",H161+Tabela1[[#This Row],[wielkosc_zamowienia]],H161)</f>
        <v>174380</v>
      </c>
    </row>
    <row r="163" spans="1:8" x14ac:dyDescent="0.25">
      <c r="A163">
        <v>162</v>
      </c>
      <c r="B163" s="1">
        <v>44278</v>
      </c>
      <c r="C163" t="s">
        <v>5</v>
      </c>
      <c r="D163">
        <v>1830</v>
      </c>
      <c r="E163">
        <f>IF(Tabela1[[#This Row],[magazyn]]="Ogrodzieniec",E162+Tabela1[[#This Row],[wielkosc_zamowienia]],E162)</f>
        <v>226380</v>
      </c>
      <c r="F163">
        <f>IF(Tabela1[[#This Row],[magazyn]]="Malbork",F162+Tabela1[[#This Row],[wielkosc_zamowienia]],F162)</f>
        <v>207070</v>
      </c>
      <c r="G163">
        <f>IF(Tabela1[[#This Row],[magazyn]]="Przemysl",G162+Tabela1[[#This Row],[wielkosc_zamowienia]],G162)</f>
        <v>229630</v>
      </c>
      <c r="H163">
        <f>IF(Tabela1[[#This Row],[magazyn]]="Gniezno",H162+Tabela1[[#This Row],[wielkosc_zamowienia]],H162)</f>
        <v>174380</v>
      </c>
    </row>
    <row r="164" spans="1:8" x14ac:dyDescent="0.25">
      <c r="A164">
        <v>163</v>
      </c>
      <c r="B164" s="1">
        <v>44279</v>
      </c>
      <c r="C164" t="s">
        <v>6</v>
      </c>
      <c r="D164">
        <v>1770</v>
      </c>
      <c r="E164">
        <f>IF(Tabela1[[#This Row],[magazyn]]="Ogrodzieniec",E163+Tabela1[[#This Row],[wielkosc_zamowienia]],E163)</f>
        <v>226380</v>
      </c>
      <c r="F164">
        <f>IF(Tabela1[[#This Row],[magazyn]]="Malbork",F163+Tabela1[[#This Row],[wielkosc_zamowienia]],F163)</f>
        <v>207070</v>
      </c>
      <c r="G164">
        <f>IF(Tabela1[[#This Row],[magazyn]]="Przemysl",G163+Tabela1[[#This Row],[wielkosc_zamowienia]],G163)</f>
        <v>229630</v>
      </c>
      <c r="H164">
        <f>IF(Tabela1[[#This Row],[magazyn]]="Gniezno",H163+Tabela1[[#This Row],[wielkosc_zamowienia]],H163)</f>
        <v>176150</v>
      </c>
    </row>
    <row r="165" spans="1:8" x14ac:dyDescent="0.25">
      <c r="A165">
        <v>164</v>
      </c>
      <c r="B165" s="1">
        <v>44279</v>
      </c>
      <c r="C165" t="s">
        <v>7</v>
      </c>
      <c r="D165">
        <v>7830</v>
      </c>
      <c r="E165">
        <f>IF(Tabela1[[#This Row],[magazyn]]="Ogrodzieniec",E164+Tabela1[[#This Row],[wielkosc_zamowienia]],E164)</f>
        <v>226380</v>
      </c>
      <c r="F165">
        <f>IF(Tabela1[[#This Row],[magazyn]]="Malbork",F164+Tabela1[[#This Row],[wielkosc_zamowienia]],F164)</f>
        <v>214900</v>
      </c>
      <c r="G165">
        <f>IF(Tabela1[[#This Row],[magazyn]]="Przemysl",G164+Tabela1[[#This Row],[wielkosc_zamowienia]],G164)</f>
        <v>229630</v>
      </c>
      <c r="H165">
        <f>IF(Tabela1[[#This Row],[magazyn]]="Gniezno",H164+Tabela1[[#This Row],[wielkosc_zamowienia]],H164)</f>
        <v>176150</v>
      </c>
    </row>
    <row r="166" spans="1:8" x14ac:dyDescent="0.25">
      <c r="A166">
        <v>165</v>
      </c>
      <c r="B166" s="1">
        <v>44279</v>
      </c>
      <c r="C166" t="s">
        <v>4</v>
      </c>
      <c r="D166">
        <v>8300</v>
      </c>
      <c r="E166">
        <f>IF(Tabela1[[#This Row],[magazyn]]="Ogrodzieniec",E165+Tabela1[[#This Row],[wielkosc_zamowienia]],E165)</f>
        <v>234680</v>
      </c>
      <c r="F166">
        <f>IF(Tabela1[[#This Row],[magazyn]]="Malbork",F165+Tabela1[[#This Row],[wielkosc_zamowienia]],F165)</f>
        <v>214900</v>
      </c>
      <c r="G166">
        <f>IF(Tabela1[[#This Row],[magazyn]]="Przemysl",G165+Tabela1[[#This Row],[wielkosc_zamowienia]],G165)</f>
        <v>229630</v>
      </c>
      <c r="H166">
        <f>IF(Tabela1[[#This Row],[magazyn]]="Gniezno",H165+Tabela1[[#This Row],[wielkosc_zamowienia]],H165)</f>
        <v>176150</v>
      </c>
    </row>
    <row r="167" spans="1:8" x14ac:dyDescent="0.25">
      <c r="A167">
        <v>166</v>
      </c>
      <c r="B167" s="1">
        <v>44280</v>
      </c>
      <c r="C167" t="s">
        <v>5</v>
      </c>
      <c r="D167">
        <v>1050</v>
      </c>
      <c r="E167">
        <f>IF(Tabela1[[#This Row],[magazyn]]="Ogrodzieniec",E166+Tabela1[[#This Row],[wielkosc_zamowienia]],E166)</f>
        <v>234680</v>
      </c>
      <c r="F167">
        <f>IF(Tabela1[[#This Row],[magazyn]]="Malbork",F166+Tabela1[[#This Row],[wielkosc_zamowienia]],F166)</f>
        <v>214900</v>
      </c>
      <c r="G167">
        <f>IF(Tabela1[[#This Row],[magazyn]]="Przemysl",G166+Tabela1[[#This Row],[wielkosc_zamowienia]],G166)</f>
        <v>230680</v>
      </c>
      <c r="H167">
        <f>IF(Tabela1[[#This Row],[magazyn]]="Gniezno",H166+Tabela1[[#This Row],[wielkosc_zamowienia]],H166)</f>
        <v>176150</v>
      </c>
    </row>
    <row r="168" spans="1:8" x14ac:dyDescent="0.25">
      <c r="A168">
        <v>167</v>
      </c>
      <c r="B168" s="1">
        <v>44280</v>
      </c>
      <c r="C168" t="s">
        <v>7</v>
      </c>
      <c r="D168">
        <v>5150</v>
      </c>
      <c r="E168">
        <f>IF(Tabela1[[#This Row],[magazyn]]="Ogrodzieniec",E167+Tabela1[[#This Row],[wielkosc_zamowienia]],E167)</f>
        <v>234680</v>
      </c>
      <c r="F168">
        <f>IF(Tabela1[[#This Row],[magazyn]]="Malbork",F167+Tabela1[[#This Row],[wielkosc_zamowienia]],F167)</f>
        <v>220050</v>
      </c>
      <c r="G168">
        <f>IF(Tabela1[[#This Row],[magazyn]]="Przemysl",G167+Tabela1[[#This Row],[wielkosc_zamowienia]],G167)</f>
        <v>230680</v>
      </c>
      <c r="H168">
        <f>IF(Tabela1[[#This Row],[magazyn]]="Gniezno",H167+Tabela1[[#This Row],[wielkosc_zamowienia]],H167)</f>
        <v>176150</v>
      </c>
    </row>
    <row r="169" spans="1:8" x14ac:dyDescent="0.25">
      <c r="A169">
        <v>168</v>
      </c>
      <c r="B169" s="1">
        <v>44280</v>
      </c>
      <c r="C169" t="s">
        <v>6</v>
      </c>
      <c r="D169">
        <v>6860</v>
      </c>
      <c r="E169">
        <f>IF(Tabela1[[#This Row],[magazyn]]="Ogrodzieniec",E168+Tabela1[[#This Row],[wielkosc_zamowienia]],E168)</f>
        <v>234680</v>
      </c>
      <c r="F169">
        <f>IF(Tabela1[[#This Row],[magazyn]]="Malbork",F168+Tabela1[[#This Row],[wielkosc_zamowienia]],F168)</f>
        <v>220050</v>
      </c>
      <c r="G169">
        <f>IF(Tabela1[[#This Row],[magazyn]]="Przemysl",G168+Tabela1[[#This Row],[wielkosc_zamowienia]],G168)</f>
        <v>230680</v>
      </c>
      <c r="H169">
        <f>IF(Tabela1[[#This Row],[magazyn]]="Gniezno",H168+Tabela1[[#This Row],[wielkosc_zamowienia]],H168)</f>
        <v>183010</v>
      </c>
    </row>
    <row r="170" spans="1:8" x14ac:dyDescent="0.25">
      <c r="A170">
        <v>169</v>
      </c>
      <c r="B170" s="1">
        <v>44281</v>
      </c>
      <c r="C170" t="s">
        <v>4</v>
      </c>
      <c r="D170">
        <v>1300</v>
      </c>
      <c r="E170">
        <f>IF(Tabela1[[#This Row],[magazyn]]="Ogrodzieniec",E169+Tabela1[[#This Row],[wielkosc_zamowienia]],E169)</f>
        <v>235980</v>
      </c>
      <c r="F170">
        <f>IF(Tabela1[[#This Row],[magazyn]]="Malbork",F169+Tabela1[[#This Row],[wielkosc_zamowienia]],F169)</f>
        <v>220050</v>
      </c>
      <c r="G170">
        <f>IF(Tabela1[[#This Row],[magazyn]]="Przemysl",G169+Tabela1[[#This Row],[wielkosc_zamowienia]],G169)</f>
        <v>230680</v>
      </c>
      <c r="H170">
        <f>IF(Tabela1[[#This Row],[magazyn]]="Gniezno",H169+Tabela1[[#This Row],[wielkosc_zamowienia]],H169)</f>
        <v>183010</v>
      </c>
    </row>
    <row r="171" spans="1:8" x14ac:dyDescent="0.25">
      <c r="A171">
        <v>170</v>
      </c>
      <c r="B171" s="1">
        <v>44281</v>
      </c>
      <c r="C171" t="s">
        <v>5</v>
      </c>
      <c r="D171">
        <v>8800</v>
      </c>
      <c r="E171">
        <f>IF(Tabela1[[#This Row],[magazyn]]="Ogrodzieniec",E170+Tabela1[[#This Row],[wielkosc_zamowienia]],E170)</f>
        <v>235980</v>
      </c>
      <c r="F171">
        <f>IF(Tabela1[[#This Row],[magazyn]]="Malbork",F170+Tabela1[[#This Row],[wielkosc_zamowienia]],F170)</f>
        <v>220050</v>
      </c>
      <c r="G171">
        <f>IF(Tabela1[[#This Row],[magazyn]]="Przemysl",G170+Tabela1[[#This Row],[wielkosc_zamowienia]],G170)</f>
        <v>239480</v>
      </c>
      <c r="H171">
        <f>IF(Tabela1[[#This Row],[magazyn]]="Gniezno",H170+Tabela1[[#This Row],[wielkosc_zamowienia]],H170)</f>
        <v>183010</v>
      </c>
    </row>
    <row r="172" spans="1:8" x14ac:dyDescent="0.25">
      <c r="A172">
        <v>171</v>
      </c>
      <c r="B172" s="1">
        <v>44282</v>
      </c>
      <c r="C172" t="s">
        <v>6</v>
      </c>
      <c r="D172">
        <v>1250</v>
      </c>
      <c r="E172">
        <f>IF(Tabela1[[#This Row],[magazyn]]="Ogrodzieniec",E171+Tabela1[[#This Row],[wielkosc_zamowienia]],E171)</f>
        <v>235980</v>
      </c>
      <c r="F172">
        <f>IF(Tabela1[[#This Row],[magazyn]]="Malbork",F171+Tabela1[[#This Row],[wielkosc_zamowienia]],F171)</f>
        <v>220050</v>
      </c>
      <c r="G172">
        <f>IF(Tabela1[[#This Row],[magazyn]]="Przemysl",G171+Tabela1[[#This Row],[wielkosc_zamowienia]],G171)</f>
        <v>239480</v>
      </c>
      <c r="H172">
        <f>IF(Tabela1[[#This Row],[magazyn]]="Gniezno",H171+Tabela1[[#This Row],[wielkosc_zamowienia]],H171)</f>
        <v>184260</v>
      </c>
    </row>
    <row r="173" spans="1:8" x14ac:dyDescent="0.25">
      <c r="A173">
        <v>172</v>
      </c>
      <c r="B173" s="1">
        <v>44283</v>
      </c>
      <c r="C173" t="s">
        <v>5</v>
      </c>
      <c r="D173">
        <v>3910</v>
      </c>
      <c r="E173">
        <f>IF(Tabela1[[#This Row],[magazyn]]="Ogrodzieniec",E172+Tabela1[[#This Row],[wielkosc_zamowienia]],E172)</f>
        <v>235980</v>
      </c>
      <c r="F173">
        <f>IF(Tabela1[[#This Row],[magazyn]]="Malbork",F172+Tabela1[[#This Row],[wielkosc_zamowienia]],F172)</f>
        <v>220050</v>
      </c>
      <c r="G173">
        <f>IF(Tabela1[[#This Row],[magazyn]]="Przemysl",G172+Tabela1[[#This Row],[wielkosc_zamowienia]],G172)</f>
        <v>243390</v>
      </c>
      <c r="H173">
        <f>IF(Tabela1[[#This Row],[magazyn]]="Gniezno",H172+Tabela1[[#This Row],[wielkosc_zamowienia]],H172)</f>
        <v>184260</v>
      </c>
    </row>
    <row r="174" spans="1:8" x14ac:dyDescent="0.25">
      <c r="A174">
        <v>173</v>
      </c>
      <c r="B174" s="1">
        <v>44283</v>
      </c>
      <c r="C174" t="s">
        <v>4</v>
      </c>
      <c r="D174">
        <v>1460</v>
      </c>
      <c r="E174">
        <f>IF(Tabela1[[#This Row],[magazyn]]="Ogrodzieniec",E173+Tabela1[[#This Row],[wielkosc_zamowienia]],E173)</f>
        <v>237440</v>
      </c>
      <c r="F174">
        <f>IF(Tabela1[[#This Row],[magazyn]]="Malbork",F173+Tabela1[[#This Row],[wielkosc_zamowienia]],F173)</f>
        <v>220050</v>
      </c>
      <c r="G174">
        <f>IF(Tabela1[[#This Row],[magazyn]]="Przemysl",G173+Tabela1[[#This Row],[wielkosc_zamowienia]],G173)</f>
        <v>243390</v>
      </c>
      <c r="H174">
        <f>IF(Tabela1[[#This Row],[magazyn]]="Gniezno",H173+Tabela1[[#This Row],[wielkosc_zamowienia]],H173)</f>
        <v>184260</v>
      </c>
    </row>
    <row r="175" spans="1:8" x14ac:dyDescent="0.25">
      <c r="A175">
        <v>174</v>
      </c>
      <c r="B175" s="1">
        <v>44283</v>
      </c>
      <c r="C175" t="s">
        <v>7</v>
      </c>
      <c r="D175">
        <v>6470</v>
      </c>
      <c r="E175">
        <f>IF(Tabela1[[#This Row],[magazyn]]="Ogrodzieniec",E174+Tabela1[[#This Row],[wielkosc_zamowienia]],E174)</f>
        <v>237440</v>
      </c>
      <c r="F175">
        <f>IF(Tabela1[[#This Row],[magazyn]]="Malbork",F174+Tabela1[[#This Row],[wielkosc_zamowienia]],F174)</f>
        <v>226520</v>
      </c>
      <c r="G175">
        <f>IF(Tabela1[[#This Row],[magazyn]]="Przemysl",G174+Tabela1[[#This Row],[wielkosc_zamowienia]],G174)</f>
        <v>243390</v>
      </c>
      <c r="H175">
        <f>IF(Tabela1[[#This Row],[magazyn]]="Gniezno",H174+Tabela1[[#This Row],[wielkosc_zamowienia]],H174)</f>
        <v>184260</v>
      </c>
    </row>
    <row r="176" spans="1:8" x14ac:dyDescent="0.25">
      <c r="A176">
        <v>175</v>
      </c>
      <c r="B176" s="1">
        <v>44283</v>
      </c>
      <c r="C176" t="s">
        <v>6</v>
      </c>
      <c r="D176">
        <v>6580</v>
      </c>
      <c r="E176">
        <f>IF(Tabela1[[#This Row],[magazyn]]="Ogrodzieniec",E175+Tabela1[[#This Row],[wielkosc_zamowienia]],E175)</f>
        <v>237440</v>
      </c>
      <c r="F176">
        <f>IF(Tabela1[[#This Row],[magazyn]]="Malbork",F175+Tabela1[[#This Row],[wielkosc_zamowienia]],F175)</f>
        <v>226520</v>
      </c>
      <c r="G176">
        <f>IF(Tabela1[[#This Row],[magazyn]]="Przemysl",G175+Tabela1[[#This Row],[wielkosc_zamowienia]],G175)</f>
        <v>243390</v>
      </c>
      <c r="H176">
        <f>IF(Tabela1[[#This Row],[magazyn]]="Gniezno",H175+Tabela1[[#This Row],[wielkosc_zamowienia]],H175)</f>
        <v>190840</v>
      </c>
    </row>
    <row r="177" spans="1:8" x14ac:dyDescent="0.25">
      <c r="A177">
        <v>176</v>
      </c>
      <c r="B177" s="1">
        <v>44284</v>
      </c>
      <c r="C177" t="s">
        <v>4</v>
      </c>
      <c r="D177">
        <v>8090</v>
      </c>
      <c r="E177">
        <f>IF(Tabela1[[#This Row],[magazyn]]="Ogrodzieniec",E176+Tabela1[[#This Row],[wielkosc_zamowienia]],E176)</f>
        <v>245530</v>
      </c>
      <c r="F177">
        <f>IF(Tabela1[[#This Row],[magazyn]]="Malbork",F176+Tabela1[[#This Row],[wielkosc_zamowienia]],F176)</f>
        <v>226520</v>
      </c>
      <c r="G177">
        <f>IF(Tabela1[[#This Row],[magazyn]]="Przemysl",G176+Tabela1[[#This Row],[wielkosc_zamowienia]],G176)</f>
        <v>243390</v>
      </c>
      <c r="H177">
        <f>IF(Tabela1[[#This Row],[magazyn]]="Gniezno",H176+Tabela1[[#This Row],[wielkosc_zamowienia]],H176)</f>
        <v>190840</v>
      </c>
    </row>
    <row r="178" spans="1:8" x14ac:dyDescent="0.25">
      <c r="A178">
        <v>177</v>
      </c>
      <c r="B178" s="1">
        <v>44285</v>
      </c>
      <c r="C178" t="s">
        <v>4</v>
      </c>
      <c r="D178">
        <v>4230</v>
      </c>
      <c r="E178">
        <f>IF(Tabela1[[#This Row],[magazyn]]="Ogrodzieniec",E177+Tabela1[[#This Row],[wielkosc_zamowienia]],E177)</f>
        <v>249760</v>
      </c>
      <c r="F178">
        <f>IF(Tabela1[[#This Row],[magazyn]]="Malbork",F177+Tabela1[[#This Row],[wielkosc_zamowienia]],F177)</f>
        <v>226520</v>
      </c>
      <c r="G178">
        <f>IF(Tabela1[[#This Row],[magazyn]]="Przemysl",G177+Tabela1[[#This Row],[wielkosc_zamowienia]],G177)</f>
        <v>243390</v>
      </c>
      <c r="H178">
        <f>IF(Tabela1[[#This Row],[magazyn]]="Gniezno",H177+Tabela1[[#This Row],[wielkosc_zamowienia]],H177)</f>
        <v>190840</v>
      </c>
    </row>
    <row r="179" spans="1:8" x14ac:dyDescent="0.25">
      <c r="A179">
        <v>178</v>
      </c>
      <c r="B179" s="1">
        <v>44286</v>
      </c>
      <c r="C179" t="s">
        <v>7</v>
      </c>
      <c r="D179">
        <v>2750</v>
      </c>
      <c r="E179">
        <f>IF(Tabela1[[#This Row],[magazyn]]="Ogrodzieniec",E178+Tabela1[[#This Row],[wielkosc_zamowienia]],E178)</f>
        <v>249760</v>
      </c>
      <c r="F179">
        <f>IF(Tabela1[[#This Row],[magazyn]]="Malbork",F178+Tabela1[[#This Row],[wielkosc_zamowienia]],F178)</f>
        <v>229270</v>
      </c>
      <c r="G179">
        <f>IF(Tabela1[[#This Row],[magazyn]]="Przemysl",G178+Tabela1[[#This Row],[wielkosc_zamowienia]],G178)</f>
        <v>243390</v>
      </c>
      <c r="H179">
        <f>IF(Tabela1[[#This Row],[magazyn]]="Gniezno",H178+Tabela1[[#This Row],[wielkosc_zamowienia]],H178)</f>
        <v>190840</v>
      </c>
    </row>
    <row r="180" spans="1:8" x14ac:dyDescent="0.25">
      <c r="A180">
        <v>179</v>
      </c>
      <c r="B180" s="1">
        <v>44286</v>
      </c>
      <c r="C180" t="s">
        <v>5</v>
      </c>
      <c r="D180">
        <v>5660</v>
      </c>
      <c r="E180">
        <f>IF(Tabela1[[#This Row],[magazyn]]="Ogrodzieniec",E179+Tabela1[[#This Row],[wielkosc_zamowienia]],E179)</f>
        <v>249760</v>
      </c>
      <c r="F180">
        <f>IF(Tabela1[[#This Row],[magazyn]]="Malbork",F179+Tabela1[[#This Row],[wielkosc_zamowienia]],F179)</f>
        <v>229270</v>
      </c>
      <c r="G180">
        <f>IF(Tabela1[[#This Row],[magazyn]]="Przemysl",G179+Tabela1[[#This Row],[wielkosc_zamowienia]],G179)</f>
        <v>249050</v>
      </c>
      <c r="H180">
        <f>IF(Tabela1[[#This Row],[magazyn]]="Gniezno",H179+Tabela1[[#This Row],[wielkosc_zamowienia]],H179)</f>
        <v>190840</v>
      </c>
    </row>
    <row r="181" spans="1:8" x14ac:dyDescent="0.25">
      <c r="A181">
        <v>180</v>
      </c>
      <c r="B181" s="1">
        <v>44287</v>
      </c>
      <c r="C181" t="s">
        <v>4</v>
      </c>
      <c r="D181">
        <v>3540</v>
      </c>
      <c r="E181">
        <f>IF(Tabela1[[#This Row],[magazyn]]="Ogrodzieniec",E180+Tabela1[[#This Row],[wielkosc_zamowienia]],E180)</f>
        <v>253300</v>
      </c>
      <c r="F181">
        <f>IF(Tabela1[[#This Row],[magazyn]]="Malbork",F180+Tabela1[[#This Row],[wielkosc_zamowienia]],F180)</f>
        <v>229270</v>
      </c>
      <c r="G181">
        <f>IF(Tabela1[[#This Row],[magazyn]]="Przemysl",G180+Tabela1[[#This Row],[wielkosc_zamowienia]],G180)</f>
        <v>249050</v>
      </c>
      <c r="H181">
        <f>IF(Tabela1[[#This Row],[magazyn]]="Gniezno",H180+Tabela1[[#This Row],[wielkosc_zamowienia]],H180)</f>
        <v>190840</v>
      </c>
    </row>
    <row r="182" spans="1:8" x14ac:dyDescent="0.25">
      <c r="A182">
        <v>181</v>
      </c>
      <c r="B182" s="1">
        <v>44287</v>
      </c>
      <c r="C182" t="s">
        <v>7</v>
      </c>
      <c r="D182">
        <v>2630</v>
      </c>
      <c r="E182">
        <f>IF(Tabela1[[#This Row],[magazyn]]="Ogrodzieniec",E181+Tabela1[[#This Row],[wielkosc_zamowienia]],E181)</f>
        <v>253300</v>
      </c>
      <c r="F182">
        <f>IF(Tabela1[[#This Row],[magazyn]]="Malbork",F181+Tabela1[[#This Row],[wielkosc_zamowienia]],F181)</f>
        <v>231900</v>
      </c>
      <c r="G182">
        <f>IF(Tabela1[[#This Row],[magazyn]]="Przemysl",G181+Tabela1[[#This Row],[wielkosc_zamowienia]],G181)</f>
        <v>249050</v>
      </c>
      <c r="H182">
        <f>IF(Tabela1[[#This Row],[magazyn]]="Gniezno",H181+Tabela1[[#This Row],[wielkosc_zamowienia]],H181)</f>
        <v>190840</v>
      </c>
    </row>
    <row r="183" spans="1:8" x14ac:dyDescent="0.25">
      <c r="A183">
        <v>182</v>
      </c>
      <c r="B183" s="1">
        <v>44288</v>
      </c>
      <c r="C183" t="s">
        <v>6</v>
      </c>
      <c r="D183">
        <v>1030</v>
      </c>
      <c r="E183">
        <f>IF(Tabela1[[#This Row],[magazyn]]="Ogrodzieniec",E182+Tabela1[[#This Row],[wielkosc_zamowienia]],E182)</f>
        <v>253300</v>
      </c>
      <c r="F183">
        <f>IF(Tabela1[[#This Row],[magazyn]]="Malbork",F182+Tabela1[[#This Row],[wielkosc_zamowienia]],F182)</f>
        <v>231900</v>
      </c>
      <c r="G183">
        <f>IF(Tabela1[[#This Row],[magazyn]]="Przemysl",G182+Tabela1[[#This Row],[wielkosc_zamowienia]],G182)</f>
        <v>249050</v>
      </c>
      <c r="H183">
        <f>IF(Tabela1[[#This Row],[magazyn]]="Gniezno",H182+Tabela1[[#This Row],[wielkosc_zamowienia]],H182)</f>
        <v>191870</v>
      </c>
    </row>
    <row r="184" spans="1:8" x14ac:dyDescent="0.25">
      <c r="A184">
        <v>183</v>
      </c>
      <c r="B184" s="1">
        <v>44288</v>
      </c>
      <c r="C184" t="s">
        <v>4</v>
      </c>
      <c r="D184">
        <v>4560</v>
      </c>
      <c r="E184">
        <f>IF(Tabela1[[#This Row],[magazyn]]="Ogrodzieniec",E183+Tabela1[[#This Row],[wielkosc_zamowienia]],E183)</f>
        <v>257860</v>
      </c>
      <c r="F184">
        <f>IF(Tabela1[[#This Row],[magazyn]]="Malbork",F183+Tabela1[[#This Row],[wielkosc_zamowienia]],F183)</f>
        <v>231900</v>
      </c>
      <c r="G184">
        <f>IF(Tabela1[[#This Row],[magazyn]]="Przemysl",G183+Tabela1[[#This Row],[wielkosc_zamowienia]],G183)</f>
        <v>249050</v>
      </c>
      <c r="H184">
        <f>IF(Tabela1[[#This Row],[magazyn]]="Gniezno",H183+Tabela1[[#This Row],[wielkosc_zamowienia]],H183)</f>
        <v>191870</v>
      </c>
    </row>
    <row r="185" spans="1:8" x14ac:dyDescent="0.25">
      <c r="A185">
        <v>184</v>
      </c>
      <c r="B185" s="1">
        <v>44289</v>
      </c>
      <c r="C185" t="s">
        <v>5</v>
      </c>
      <c r="D185">
        <v>6400</v>
      </c>
      <c r="E185">
        <f>IF(Tabela1[[#This Row],[magazyn]]="Ogrodzieniec",E184+Tabela1[[#This Row],[wielkosc_zamowienia]],E184)</f>
        <v>257860</v>
      </c>
      <c r="F185">
        <f>IF(Tabela1[[#This Row],[magazyn]]="Malbork",F184+Tabela1[[#This Row],[wielkosc_zamowienia]],F184)</f>
        <v>231900</v>
      </c>
      <c r="G185">
        <f>IF(Tabela1[[#This Row],[magazyn]]="Przemysl",G184+Tabela1[[#This Row],[wielkosc_zamowienia]],G184)</f>
        <v>255450</v>
      </c>
      <c r="H185">
        <f>IF(Tabela1[[#This Row],[magazyn]]="Gniezno",H184+Tabela1[[#This Row],[wielkosc_zamowienia]],H184)</f>
        <v>191870</v>
      </c>
    </row>
    <row r="186" spans="1:8" x14ac:dyDescent="0.25">
      <c r="A186">
        <v>185</v>
      </c>
      <c r="B186" s="1">
        <v>44290</v>
      </c>
      <c r="C186" t="s">
        <v>5</v>
      </c>
      <c r="D186">
        <v>3040</v>
      </c>
      <c r="E186">
        <f>IF(Tabela1[[#This Row],[magazyn]]="Ogrodzieniec",E185+Tabela1[[#This Row],[wielkosc_zamowienia]],E185)</f>
        <v>257860</v>
      </c>
      <c r="F186">
        <f>IF(Tabela1[[#This Row],[magazyn]]="Malbork",F185+Tabela1[[#This Row],[wielkosc_zamowienia]],F185)</f>
        <v>231900</v>
      </c>
      <c r="G186">
        <f>IF(Tabela1[[#This Row],[magazyn]]="Przemysl",G185+Tabela1[[#This Row],[wielkosc_zamowienia]],G185)</f>
        <v>258490</v>
      </c>
      <c r="H186">
        <f>IF(Tabela1[[#This Row],[magazyn]]="Gniezno",H185+Tabela1[[#This Row],[wielkosc_zamowienia]],H185)</f>
        <v>191870</v>
      </c>
    </row>
    <row r="187" spans="1:8" x14ac:dyDescent="0.25">
      <c r="A187">
        <v>186</v>
      </c>
      <c r="B187" s="1">
        <v>44290</v>
      </c>
      <c r="C187" t="s">
        <v>6</v>
      </c>
      <c r="D187">
        <v>6450</v>
      </c>
      <c r="E187">
        <f>IF(Tabela1[[#This Row],[magazyn]]="Ogrodzieniec",E186+Tabela1[[#This Row],[wielkosc_zamowienia]],E186)</f>
        <v>257860</v>
      </c>
      <c r="F187">
        <f>IF(Tabela1[[#This Row],[magazyn]]="Malbork",F186+Tabela1[[#This Row],[wielkosc_zamowienia]],F186)</f>
        <v>231900</v>
      </c>
      <c r="G187">
        <f>IF(Tabela1[[#This Row],[magazyn]]="Przemysl",G186+Tabela1[[#This Row],[wielkosc_zamowienia]],G186)</f>
        <v>258490</v>
      </c>
      <c r="H187">
        <f>IF(Tabela1[[#This Row],[magazyn]]="Gniezno",H186+Tabela1[[#This Row],[wielkosc_zamowienia]],H186)</f>
        <v>198320</v>
      </c>
    </row>
    <row r="188" spans="1:8" x14ac:dyDescent="0.25">
      <c r="A188">
        <v>187</v>
      </c>
      <c r="B188" s="1">
        <v>44291</v>
      </c>
      <c r="C188" t="s">
        <v>6</v>
      </c>
      <c r="D188">
        <v>7650</v>
      </c>
      <c r="E188">
        <f>IF(Tabela1[[#This Row],[magazyn]]="Ogrodzieniec",E187+Tabela1[[#This Row],[wielkosc_zamowienia]],E187)</f>
        <v>257860</v>
      </c>
      <c r="F188">
        <f>IF(Tabela1[[#This Row],[magazyn]]="Malbork",F187+Tabela1[[#This Row],[wielkosc_zamowienia]],F187)</f>
        <v>231900</v>
      </c>
      <c r="G188">
        <f>IF(Tabela1[[#This Row],[magazyn]]="Przemysl",G187+Tabela1[[#This Row],[wielkosc_zamowienia]],G187)</f>
        <v>258490</v>
      </c>
      <c r="H188">
        <f>IF(Tabela1[[#This Row],[magazyn]]="Gniezno",H187+Tabela1[[#This Row],[wielkosc_zamowienia]],H187)</f>
        <v>205970</v>
      </c>
    </row>
    <row r="189" spans="1:8" x14ac:dyDescent="0.25">
      <c r="A189">
        <v>188</v>
      </c>
      <c r="B189" s="1">
        <v>44292</v>
      </c>
      <c r="C189" t="s">
        <v>5</v>
      </c>
      <c r="D189">
        <v>7190</v>
      </c>
      <c r="E189">
        <f>IF(Tabela1[[#This Row],[magazyn]]="Ogrodzieniec",E188+Tabela1[[#This Row],[wielkosc_zamowienia]],E188)</f>
        <v>257860</v>
      </c>
      <c r="F189">
        <f>IF(Tabela1[[#This Row],[magazyn]]="Malbork",F188+Tabela1[[#This Row],[wielkosc_zamowienia]],F188)</f>
        <v>231900</v>
      </c>
      <c r="G189">
        <f>IF(Tabela1[[#This Row],[magazyn]]="Przemysl",G188+Tabela1[[#This Row],[wielkosc_zamowienia]],G188)</f>
        <v>265680</v>
      </c>
      <c r="H189">
        <f>IF(Tabela1[[#This Row],[magazyn]]="Gniezno",H188+Tabela1[[#This Row],[wielkosc_zamowienia]],H188)</f>
        <v>205970</v>
      </c>
    </row>
    <row r="190" spans="1:8" x14ac:dyDescent="0.25">
      <c r="A190">
        <v>189</v>
      </c>
      <c r="B190" s="1">
        <v>44292</v>
      </c>
      <c r="C190" t="s">
        <v>4</v>
      </c>
      <c r="D190">
        <v>7100</v>
      </c>
      <c r="E190">
        <f>IF(Tabela1[[#This Row],[magazyn]]="Ogrodzieniec",E189+Tabela1[[#This Row],[wielkosc_zamowienia]],E189)</f>
        <v>264960</v>
      </c>
      <c r="F190">
        <f>IF(Tabela1[[#This Row],[magazyn]]="Malbork",F189+Tabela1[[#This Row],[wielkosc_zamowienia]],F189)</f>
        <v>231900</v>
      </c>
      <c r="G190">
        <f>IF(Tabela1[[#This Row],[magazyn]]="Przemysl",G189+Tabela1[[#This Row],[wielkosc_zamowienia]],G189)</f>
        <v>265680</v>
      </c>
      <c r="H190">
        <f>IF(Tabela1[[#This Row],[magazyn]]="Gniezno",H189+Tabela1[[#This Row],[wielkosc_zamowienia]],H189)</f>
        <v>205970</v>
      </c>
    </row>
    <row r="191" spans="1:8" x14ac:dyDescent="0.25">
      <c r="A191">
        <v>190</v>
      </c>
      <c r="B191" s="1">
        <v>44292</v>
      </c>
      <c r="C191" t="s">
        <v>7</v>
      </c>
      <c r="D191">
        <v>8950</v>
      </c>
      <c r="E191">
        <f>IF(Tabela1[[#This Row],[magazyn]]="Ogrodzieniec",E190+Tabela1[[#This Row],[wielkosc_zamowienia]],E190)</f>
        <v>264960</v>
      </c>
      <c r="F191">
        <f>IF(Tabela1[[#This Row],[magazyn]]="Malbork",F190+Tabela1[[#This Row],[wielkosc_zamowienia]],F190)</f>
        <v>240850</v>
      </c>
      <c r="G191">
        <f>IF(Tabela1[[#This Row],[magazyn]]="Przemysl",G190+Tabela1[[#This Row],[wielkosc_zamowienia]],G190)</f>
        <v>265680</v>
      </c>
      <c r="H191">
        <f>IF(Tabela1[[#This Row],[magazyn]]="Gniezno",H190+Tabela1[[#This Row],[wielkosc_zamowienia]],H190)</f>
        <v>205970</v>
      </c>
    </row>
    <row r="192" spans="1:8" x14ac:dyDescent="0.25">
      <c r="A192">
        <v>191</v>
      </c>
      <c r="B192" s="1">
        <v>44293</v>
      </c>
      <c r="C192" t="s">
        <v>4</v>
      </c>
      <c r="D192">
        <v>7650</v>
      </c>
      <c r="E192">
        <f>IF(Tabela1[[#This Row],[magazyn]]="Ogrodzieniec",E191+Tabela1[[#This Row],[wielkosc_zamowienia]],E191)</f>
        <v>272610</v>
      </c>
      <c r="F192">
        <f>IF(Tabela1[[#This Row],[magazyn]]="Malbork",F191+Tabela1[[#This Row],[wielkosc_zamowienia]],F191)</f>
        <v>240850</v>
      </c>
      <c r="G192">
        <f>IF(Tabela1[[#This Row],[magazyn]]="Przemysl",G191+Tabela1[[#This Row],[wielkosc_zamowienia]],G191)</f>
        <v>265680</v>
      </c>
      <c r="H192">
        <f>IF(Tabela1[[#This Row],[magazyn]]="Gniezno",H191+Tabela1[[#This Row],[wielkosc_zamowienia]],H191)</f>
        <v>205970</v>
      </c>
    </row>
    <row r="193" spans="1:8" x14ac:dyDescent="0.25">
      <c r="A193">
        <v>192</v>
      </c>
      <c r="B193" s="1">
        <v>44293</v>
      </c>
      <c r="C193" t="s">
        <v>6</v>
      </c>
      <c r="D193">
        <v>3350</v>
      </c>
      <c r="E193">
        <f>IF(Tabela1[[#This Row],[magazyn]]="Ogrodzieniec",E192+Tabela1[[#This Row],[wielkosc_zamowienia]],E192)</f>
        <v>272610</v>
      </c>
      <c r="F193">
        <f>IF(Tabela1[[#This Row],[magazyn]]="Malbork",F192+Tabela1[[#This Row],[wielkosc_zamowienia]],F192)</f>
        <v>240850</v>
      </c>
      <c r="G193">
        <f>IF(Tabela1[[#This Row],[magazyn]]="Przemysl",G192+Tabela1[[#This Row],[wielkosc_zamowienia]],G192)</f>
        <v>265680</v>
      </c>
      <c r="H193">
        <f>IF(Tabela1[[#This Row],[magazyn]]="Gniezno",H192+Tabela1[[#This Row],[wielkosc_zamowienia]],H192)</f>
        <v>209320</v>
      </c>
    </row>
    <row r="194" spans="1:8" x14ac:dyDescent="0.25">
      <c r="A194">
        <v>193</v>
      </c>
      <c r="B194" s="1">
        <v>44294</v>
      </c>
      <c r="C194" t="s">
        <v>4</v>
      </c>
      <c r="D194">
        <v>8230</v>
      </c>
      <c r="E194">
        <f>IF(Tabela1[[#This Row],[magazyn]]="Ogrodzieniec",E193+Tabela1[[#This Row],[wielkosc_zamowienia]],E193)</f>
        <v>280840</v>
      </c>
      <c r="F194">
        <f>IF(Tabela1[[#This Row],[magazyn]]="Malbork",F193+Tabela1[[#This Row],[wielkosc_zamowienia]],F193)</f>
        <v>240850</v>
      </c>
      <c r="G194">
        <f>IF(Tabela1[[#This Row],[magazyn]]="Przemysl",G193+Tabela1[[#This Row],[wielkosc_zamowienia]],G193)</f>
        <v>265680</v>
      </c>
      <c r="H194">
        <f>IF(Tabela1[[#This Row],[magazyn]]="Gniezno",H193+Tabela1[[#This Row],[wielkosc_zamowienia]],H193)</f>
        <v>209320</v>
      </c>
    </row>
    <row r="195" spans="1:8" x14ac:dyDescent="0.25">
      <c r="A195">
        <v>194</v>
      </c>
      <c r="B195" s="1">
        <v>44294</v>
      </c>
      <c r="C195" t="s">
        <v>7</v>
      </c>
      <c r="D195">
        <v>4860</v>
      </c>
      <c r="E195">
        <f>IF(Tabela1[[#This Row],[magazyn]]="Ogrodzieniec",E194+Tabela1[[#This Row],[wielkosc_zamowienia]],E194)</f>
        <v>280840</v>
      </c>
      <c r="F195">
        <f>IF(Tabela1[[#This Row],[magazyn]]="Malbork",F194+Tabela1[[#This Row],[wielkosc_zamowienia]],F194)</f>
        <v>245710</v>
      </c>
      <c r="G195">
        <f>IF(Tabela1[[#This Row],[magazyn]]="Przemysl",G194+Tabela1[[#This Row],[wielkosc_zamowienia]],G194)</f>
        <v>265680</v>
      </c>
      <c r="H195">
        <f>IF(Tabela1[[#This Row],[magazyn]]="Gniezno",H194+Tabela1[[#This Row],[wielkosc_zamowienia]],H194)</f>
        <v>209320</v>
      </c>
    </row>
    <row r="196" spans="1:8" x14ac:dyDescent="0.25">
      <c r="A196">
        <v>195</v>
      </c>
      <c r="B196" s="1">
        <v>44294</v>
      </c>
      <c r="C196" t="s">
        <v>6</v>
      </c>
      <c r="D196">
        <v>2250</v>
      </c>
      <c r="E196">
        <f>IF(Tabela1[[#This Row],[magazyn]]="Ogrodzieniec",E195+Tabela1[[#This Row],[wielkosc_zamowienia]],E195)</f>
        <v>280840</v>
      </c>
      <c r="F196">
        <f>IF(Tabela1[[#This Row],[magazyn]]="Malbork",F195+Tabela1[[#This Row],[wielkosc_zamowienia]],F195)</f>
        <v>245710</v>
      </c>
      <c r="G196">
        <f>IF(Tabela1[[#This Row],[magazyn]]="Przemysl",G195+Tabela1[[#This Row],[wielkosc_zamowienia]],G195)</f>
        <v>265680</v>
      </c>
      <c r="H196">
        <f>IF(Tabela1[[#This Row],[magazyn]]="Gniezno",H195+Tabela1[[#This Row],[wielkosc_zamowienia]],H195)</f>
        <v>211570</v>
      </c>
    </row>
    <row r="197" spans="1:8" x14ac:dyDescent="0.25">
      <c r="A197">
        <v>196</v>
      </c>
      <c r="B197" s="1">
        <v>44295</v>
      </c>
      <c r="C197" t="s">
        <v>4</v>
      </c>
      <c r="D197">
        <v>9980</v>
      </c>
      <c r="E197">
        <f>IF(Tabela1[[#This Row],[magazyn]]="Ogrodzieniec",E196+Tabela1[[#This Row],[wielkosc_zamowienia]],E196)</f>
        <v>290820</v>
      </c>
      <c r="F197">
        <f>IF(Tabela1[[#This Row],[magazyn]]="Malbork",F196+Tabela1[[#This Row],[wielkosc_zamowienia]],F196)</f>
        <v>245710</v>
      </c>
      <c r="G197">
        <f>IF(Tabela1[[#This Row],[magazyn]]="Przemysl",G196+Tabela1[[#This Row],[wielkosc_zamowienia]],G196)</f>
        <v>265680</v>
      </c>
      <c r="H197">
        <f>IF(Tabela1[[#This Row],[magazyn]]="Gniezno",H196+Tabela1[[#This Row],[wielkosc_zamowienia]],H196)</f>
        <v>211570</v>
      </c>
    </row>
    <row r="198" spans="1:8" x14ac:dyDescent="0.25">
      <c r="A198">
        <v>197</v>
      </c>
      <c r="B198" s="1">
        <v>44295</v>
      </c>
      <c r="C198" t="s">
        <v>6</v>
      </c>
      <c r="D198">
        <v>6320</v>
      </c>
      <c r="E198">
        <f>IF(Tabela1[[#This Row],[magazyn]]="Ogrodzieniec",E197+Tabela1[[#This Row],[wielkosc_zamowienia]],E197)</f>
        <v>290820</v>
      </c>
      <c r="F198">
        <f>IF(Tabela1[[#This Row],[magazyn]]="Malbork",F197+Tabela1[[#This Row],[wielkosc_zamowienia]],F197)</f>
        <v>245710</v>
      </c>
      <c r="G198">
        <f>IF(Tabela1[[#This Row],[magazyn]]="Przemysl",G197+Tabela1[[#This Row],[wielkosc_zamowienia]],G197)</f>
        <v>265680</v>
      </c>
      <c r="H198">
        <f>IF(Tabela1[[#This Row],[magazyn]]="Gniezno",H197+Tabela1[[#This Row],[wielkosc_zamowienia]],H197)</f>
        <v>217890</v>
      </c>
    </row>
    <row r="199" spans="1:8" x14ac:dyDescent="0.25">
      <c r="A199">
        <v>198</v>
      </c>
      <c r="B199" s="1">
        <v>44295</v>
      </c>
      <c r="C199" t="s">
        <v>7</v>
      </c>
      <c r="D199">
        <v>4600</v>
      </c>
      <c r="E199">
        <f>IF(Tabela1[[#This Row],[magazyn]]="Ogrodzieniec",E198+Tabela1[[#This Row],[wielkosc_zamowienia]],E198)</f>
        <v>290820</v>
      </c>
      <c r="F199">
        <f>IF(Tabela1[[#This Row],[magazyn]]="Malbork",F198+Tabela1[[#This Row],[wielkosc_zamowienia]],F198)</f>
        <v>250310</v>
      </c>
      <c r="G199">
        <f>IF(Tabela1[[#This Row],[magazyn]]="Przemysl",G198+Tabela1[[#This Row],[wielkosc_zamowienia]],G198)</f>
        <v>265680</v>
      </c>
      <c r="H199">
        <f>IF(Tabela1[[#This Row],[magazyn]]="Gniezno",H198+Tabela1[[#This Row],[wielkosc_zamowienia]],H198)</f>
        <v>217890</v>
      </c>
    </row>
    <row r="200" spans="1:8" x14ac:dyDescent="0.25">
      <c r="A200">
        <v>199</v>
      </c>
      <c r="B200" s="1">
        <v>44296</v>
      </c>
      <c r="C200" t="s">
        <v>5</v>
      </c>
      <c r="D200">
        <v>9150</v>
      </c>
      <c r="E200">
        <f>IF(Tabela1[[#This Row],[magazyn]]="Ogrodzieniec",E199+Tabela1[[#This Row],[wielkosc_zamowienia]],E199)</f>
        <v>290820</v>
      </c>
      <c r="F200">
        <f>IF(Tabela1[[#This Row],[magazyn]]="Malbork",F199+Tabela1[[#This Row],[wielkosc_zamowienia]],F199)</f>
        <v>250310</v>
      </c>
      <c r="G200">
        <f>IF(Tabela1[[#This Row],[magazyn]]="Przemysl",G199+Tabela1[[#This Row],[wielkosc_zamowienia]],G199)</f>
        <v>274830</v>
      </c>
      <c r="H200">
        <f>IF(Tabela1[[#This Row],[magazyn]]="Gniezno",H199+Tabela1[[#This Row],[wielkosc_zamowienia]],H199)</f>
        <v>217890</v>
      </c>
    </row>
    <row r="201" spans="1:8" x14ac:dyDescent="0.25">
      <c r="A201">
        <v>200</v>
      </c>
      <c r="B201" s="1">
        <v>44297</v>
      </c>
      <c r="C201" t="s">
        <v>7</v>
      </c>
      <c r="D201">
        <v>4940</v>
      </c>
      <c r="E201">
        <f>IF(Tabela1[[#This Row],[magazyn]]="Ogrodzieniec",E200+Tabela1[[#This Row],[wielkosc_zamowienia]],E200)</f>
        <v>290820</v>
      </c>
      <c r="F201">
        <f>IF(Tabela1[[#This Row],[magazyn]]="Malbork",F200+Tabela1[[#This Row],[wielkosc_zamowienia]],F200)</f>
        <v>255250</v>
      </c>
      <c r="G201">
        <f>IF(Tabela1[[#This Row],[magazyn]]="Przemysl",G200+Tabela1[[#This Row],[wielkosc_zamowienia]],G200)</f>
        <v>274830</v>
      </c>
      <c r="H201">
        <f>IF(Tabela1[[#This Row],[magazyn]]="Gniezno",H200+Tabela1[[#This Row],[wielkosc_zamowienia]],H200)</f>
        <v>217890</v>
      </c>
    </row>
    <row r="202" spans="1:8" x14ac:dyDescent="0.25">
      <c r="A202">
        <v>201</v>
      </c>
      <c r="B202" s="1">
        <v>44298</v>
      </c>
      <c r="C202" t="s">
        <v>5</v>
      </c>
      <c r="D202">
        <v>7550</v>
      </c>
      <c r="E202">
        <f>IF(Tabela1[[#This Row],[magazyn]]="Ogrodzieniec",E201+Tabela1[[#This Row],[wielkosc_zamowienia]],E201)</f>
        <v>290820</v>
      </c>
      <c r="F202">
        <f>IF(Tabela1[[#This Row],[magazyn]]="Malbork",F201+Tabela1[[#This Row],[wielkosc_zamowienia]],F201)</f>
        <v>255250</v>
      </c>
      <c r="G202">
        <f>IF(Tabela1[[#This Row],[magazyn]]="Przemysl",G201+Tabela1[[#This Row],[wielkosc_zamowienia]],G201)</f>
        <v>282380</v>
      </c>
      <c r="H202">
        <f>IF(Tabela1[[#This Row],[magazyn]]="Gniezno",H201+Tabela1[[#This Row],[wielkosc_zamowienia]],H201)</f>
        <v>217890</v>
      </c>
    </row>
    <row r="203" spans="1:8" x14ac:dyDescent="0.25">
      <c r="A203">
        <v>202</v>
      </c>
      <c r="B203" s="1">
        <v>44298</v>
      </c>
      <c r="C203" t="s">
        <v>4</v>
      </c>
      <c r="D203">
        <v>4460</v>
      </c>
      <c r="E203">
        <f>IF(Tabela1[[#This Row],[magazyn]]="Ogrodzieniec",E202+Tabela1[[#This Row],[wielkosc_zamowienia]],E202)</f>
        <v>295280</v>
      </c>
      <c r="F203">
        <f>IF(Tabela1[[#This Row],[magazyn]]="Malbork",F202+Tabela1[[#This Row],[wielkosc_zamowienia]],F202)</f>
        <v>255250</v>
      </c>
      <c r="G203">
        <f>IF(Tabela1[[#This Row],[magazyn]]="Przemysl",G202+Tabela1[[#This Row],[wielkosc_zamowienia]],G202)</f>
        <v>282380</v>
      </c>
      <c r="H203">
        <f>IF(Tabela1[[#This Row],[magazyn]]="Gniezno",H202+Tabela1[[#This Row],[wielkosc_zamowienia]],H202)</f>
        <v>217890</v>
      </c>
    </row>
    <row r="204" spans="1:8" x14ac:dyDescent="0.25">
      <c r="A204">
        <v>203</v>
      </c>
      <c r="B204" s="1">
        <v>44299</v>
      </c>
      <c r="C204" t="s">
        <v>5</v>
      </c>
      <c r="D204">
        <v>1680</v>
      </c>
      <c r="E204">
        <f>IF(Tabela1[[#This Row],[magazyn]]="Ogrodzieniec",E203+Tabela1[[#This Row],[wielkosc_zamowienia]],E203)</f>
        <v>295280</v>
      </c>
      <c r="F204">
        <f>IF(Tabela1[[#This Row],[magazyn]]="Malbork",F203+Tabela1[[#This Row],[wielkosc_zamowienia]],F203)</f>
        <v>255250</v>
      </c>
      <c r="G204">
        <f>IF(Tabela1[[#This Row],[magazyn]]="Przemysl",G203+Tabela1[[#This Row],[wielkosc_zamowienia]],G203)</f>
        <v>284060</v>
      </c>
      <c r="H204">
        <f>IF(Tabela1[[#This Row],[magazyn]]="Gniezno",H203+Tabela1[[#This Row],[wielkosc_zamowienia]],H203)</f>
        <v>217890</v>
      </c>
    </row>
    <row r="205" spans="1:8" x14ac:dyDescent="0.25">
      <c r="A205">
        <v>204</v>
      </c>
      <c r="B205" s="1">
        <v>44299</v>
      </c>
      <c r="C205" t="s">
        <v>7</v>
      </c>
      <c r="D205">
        <v>5220</v>
      </c>
      <c r="E205">
        <f>IF(Tabela1[[#This Row],[magazyn]]="Ogrodzieniec",E204+Tabela1[[#This Row],[wielkosc_zamowienia]],E204)</f>
        <v>295280</v>
      </c>
      <c r="F205">
        <f>IF(Tabela1[[#This Row],[magazyn]]="Malbork",F204+Tabela1[[#This Row],[wielkosc_zamowienia]],F204)</f>
        <v>260470</v>
      </c>
      <c r="G205">
        <f>IF(Tabela1[[#This Row],[magazyn]]="Przemysl",G204+Tabela1[[#This Row],[wielkosc_zamowienia]],G204)</f>
        <v>284060</v>
      </c>
      <c r="H205">
        <f>IF(Tabela1[[#This Row],[magazyn]]="Gniezno",H204+Tabela1[[#This Row],[wielkosc_zamowienia]],H204)</f>
        <v>217890</v>
      </c>
    </row>
    <row r="206" spans="1:8" x14ac:dyDescent="0.25">
      <c r="A206">
        <v>205</v>
      </c>
      <c r="B206" s="1">
        <v>44299</v>
      </c>
      <c r="C206" t="s">
        <v>6</v>
      </c>
      <c r="D206">
        <v>6180</v>
      </c>
      <c r="E206">
        <f>IF(Tabela1[[#This Row],[magazyn]]="Ogrodzieniec",E205+Tabela1[[#This Row],[wielkosc_zamowienia]],E205)</f>
        <v>295280</v>
      </c>
      <c r="F206">
        <f>IF(Tabela1[[#This Row],[magazyn]]="Malbork",F205+Tabela1[[#This Row],[wielkosc_zamowienia]],F205)</f>
        <v>260470</v>
      </c>
      <c r="G206">
        <f>IF(Tabela1[[#This Row],[magazyn]]="Przemysl",G205+Tabela1[[#This Row],[wielkosc_zamowienia]],G205)</f>
        <v>284060</v>
      </c>
      <c r="H206">
        <f>IF(Tabela1[[#This Row],[magazyn]]="Gniezno",H205+Tabela1[[#This Row],[wielkosc_zamowienia]],H205)</f>
        <v>224070</v>
      </c>
    </row>
    <row r="207" spans="1:8" x14ac:dyDescent="0.25">
      <c r="A207">
        <v>206</v>
      </c>
      <c r="B207" s="1">
        <v>44300</v>
      </c>
      <c r="C207" t="s">
        <v>4</v>
      </c>
      <c r="D207">
        <v>6780</v>
      </c>
      <c r="E207">
        <f>IF(Tabela1[[#This Row],[magazyn]]="Ogrodzieniec",E206+Tabela1[[#This Row],[wielkosc_zamowienia]],E206)</f>
        <v>302060</v>
      </c>
      <c r="F207">
        <f>IF(Tabela1[[#This Row],[magazyn]]="Malbork",F206+Tabela1[[#This Row],[wielkosc_zamowienia]],F206)</f>
        <v>260470</v>
      </c>
      <c r="G207">
        <f>IF(Tabela1[[#This Row],[magazyn]]="Przemysl",G206+Tabela1[[#This Row],[wielkosc_zamowienia]],G206)</f>
        <v>284060</v>
      </c>
      <c r="H207">
        <f>IF(Tabela1[[#This Row],[magazyn]]="Gniezno",H206+Tabela1[[#This Row],[wielkosc_zamowienia]],H206)</f>
        <v>224070</v>
      </c>
    </row>
    <row r="208" spans="1:8" x14ac:dyDescent="0.25">
      <c r="A208">
        <v>207</v>
      </c>
      <c r="B208" s="1">
        <v>44300</v>
      </c>
      <c r="C208" t="s">
        <v>6</v>
      </c>
      <c r="D208">
        <v>6770</v>
      </c>
      <c r="E208">
        <f>IF(Tabela1[[#This Row],[magazyn]]="Ogrodzieniec",E207+Tabela1[[#This Row],[wielkosc_zamowienia]],E207)</f>
        <v>302060</v>
      </c>
      <c r="F208">
        <f>IF(Tabela1[[#This Row],[magazyn]]="Malbork",F207+Tabela1[[#This Row],[wielkosc_zamowienia]],F207)</f>
        <v>260470</v>
      </c>
      <c r="G208">
        <f>IF(Tabela1[[#This Row],[magazyn]]="Przemysl",G207+Tabela1[[#This Row],[wielkosc_zamowienia]],G207)</f>
        <v>284060</v>
      </c>
      <c r="H208">
        <f>IF(Tabela1[[#This Row],[magazyn]]="Gniezno",H207+Tabela1[[#This Row],[wielkosc_zamowienia]],H207)</f>
        <v>230840</v>
      </c>
    </row>
    <row r="209" spans="1:8" x14ac:dyDescent="0.25">
      <c r="A209">
        <v>208</v>
      </c>
      <c r="B209" s="1">
        <v>44300</v>
      </c>
      <c r="C209" t="s">
        <v>7</v>
      </c>
      <c r="D209">
        <v>2070</v>
      </c>
      <c r="E209">
        <f>IF(Tabela1[[#This Row],[magazyn]]="Ogrodzieniec",E208+Tabela1[[#This Row],[wielkosc_zamowienia]],E208)</f>
        <v>302060</v>
      </c>
      <c r="F209">
        <f>IF(Tabela1[[#This Row],[magazyn]]="Malbork",F208+Tabela1[[#This Row],[wielkosc_zamowienia]],F208)</f>
        <v>262540</v>
      </c>
      <c r="G209">
        <f>IF(Tabela1[[#This Row],[magazyn]]="Przemysl",G208+Tabela1[[#This Row],[wielkosc_zamowienia]],G208)</f>
        <v>284060</v>
      </c>
      <c r="H209">
        <f>IF(Tabela1[[#This Row],[magazyn]]="Gniezno",H208+Tabela1[[#This Row],[wielkosc_zamowienia]],H208)</f>
        <v>230840</v>
      </c>
    </row>
    <row r="210" spans="1:8" x14ac:dyDescent="0.25">
      <c r="A210">
        <v>209</v>
      </c>
      <c r="B210" s="1">
        <v>44301</v>
      </c>
      <c r="C210" t="s">
        <v>4</v>
      </c>
      <c r="D210">
        <v>6720</v>
      </c>
      <c r="E210">
        <f>IF(Tabela1[[#This Row],[magazyn]]="Ogrodzieniec",E209+Tabela1[[#This Row],[wielkosc_zamowienia]],E209)</f>
        <v>308780</v>
      </c>
      <c r="F210">
        <f>IF(Tabela1[[#This Row],[magazyn]]="Malbork",F209+Tabela1[[#This Row],[wielkosc_zamowienia]],F209)</f>
        <v>262540</v>
      </c>
      <c r="G210">
        <f>IF(Tabela1[[#This Row],[magazyn]]="Przemysl",G209+Tabela1[[#This Row],[wielkosc_zamowienia]],G209)</f>
        <v>284060</v>
      </c>
      <c r="H210">
        <f>IF(Tabela1[[#This Row],[magazyn]]="Gniezno",H209+Tabela1[[#This Row],[wielkosc_zamowienia]],H209)</f>
        <v>230840</v>
      </c>
    </row>
    <row r="211" spans="1:8" x14ac:dyDescent="0.25">
      <c r="A211">
        <v>210</v>
      </c>
      <c r="B211" s="1">
        <v>44301</v>
      </c>
      <c r="C211" t="s">
        <v>6</v>
      </c>
      <c r="D211">
        <v>5160</v>
      </c>
      <c r="E211">
        <f>IF(Tabela1[[#This Row],[magazyn]]="Ogrodzieniec",E210+Tabela1[[#This Row],[wielkosc_zamowienia]],E210)</f>
        <v>308780</v>
      </c>
      <c r="F211">
        <f>IF(Tabela1[[#This Row],[magazyn]]="Malbork",F210+Tabela1[[#This Row],[wielkosc_zamowienia]],F210)</f>
        <v>262540</v>
      </c>
      <c r="G211">
        <f>IF(Tabela1[[#This Row],[magazyn]]="Przemysl",G210+Tabela1[[#This Row],[wielkosc_zamowienia]],G210)</f>
        <v>284060</v>
      </c>
      <c r="H211">
        <f>IF(Tabela1[[#This Row],[magazyn]]="Gniezno",H210+Tabela1[[#This Row],[wielkosc_zamowienia]],H210)</f>
        <v>236000</v>
      </c>
    </row>
    <row r="212" spans="1:8" x14ac:dyDescent="0.25">
      <c r="A212">
        <v>211</v>
      </c>
      <c r="B212" s="1">
        <v>44301</v>
      </c>
      <c r="C212" t="s">
        <v>7</v>
      </c>
      <c r="D212">
        <v>3130</v>
      </c>
      <c r="E212">
        <f>IF(Tabela1[[#This Row],[magazyn]]="Ogrodzieniec",E211+Tabela1[[#This Row],[wielkosc_zamowienia]],E211)</f>
        <v>308780</v>
      </c>
      <c r="F212">
        <f>IF(Tabela1[[#This Row],[magazyn]]="Malbork",F211+Tabela1[[#This Row],[wielkosc_zamowienia]],F211)</f>
        <v>265670</v>
      </c>
      <c r="G212">
        <f>IF(Tabela1[[#This Row],[magazyn]]="Przemysl",G211+Tabela1[[#This Row],[wielkosc_zamowienia]],G211)</f>
        <v>284060</v>
      </c>
      <c r="H212">
        <f>IF(Tabela1[[#This Row],[magazyn]]="Gniezno",H211+Tabela1[[#This Row],[wielkosc_zamowienia]],H211)</f>
        <v>236000</v>
      </c>
    </row>
    <row r="213" spans="1:8" x14ac:dyDescent="0.25">
      <c r="A213">
        <v>212</v>
      </c>
      <c r="B213" s="1">
        <v>44302</v>
      </c>
      <c r="C213" t="s">
        <v>5</v>
      </c>
      <c r="D213">
        <v>6560</v>
      </c>
      <c r="E213">
        <f>IF(Tabela1[[#This Row],[magazyn]]="Ogrodzieniec",E212+Tabela1[[#This Row],[wielkosc_zamowienia]],E212)</f>
        <v>308780</v>
      </c>
      <c r="F213">
        <f>IF(Tabela1[[#This Row],[magazyn]]="Malbork",F212+Tabela1[[#This Row],[wielkosc_zamowienia]],F212)</f>
        <v>265670</v>
      </c>
      <c r="G213">
        <f>IF(Tabela1[[#This Row],[magazyn]]="Przemysl",G212+Tabela1[[#This Row],[wielkosc_zamowienia]],G212)</f>
        <v>290620</v>
      </c>
      <c r="H213">
        <f>IF(Tabela1[[#This Row],[magazyn]]="Gniezno",H212+Tabela1[[#This Row],[wielkosc_zamowienia]],H212)</f>
        <v>236000</v>
      </c>
    </row>
    <row r="214" spans="1:8" x14ac:dyDescent="0.25">
      <c r="A214">
        <v>213</v>
      </c>
      <c r="B214" s="1">
        <v>44302</v>
      </c>
      <c r="C214" t="s">
        <v>4</v>
      </c>
      <c r="D214">
        <v>1000</v>
      </c>
      <c r="E214">
        <f>IF(Tabela1[[#This Row],[magazyn]]="Ogrodzieniec",E213+Tabela1[[#This Row],[wielkosc_zamowienia]],E213)</f>
        <v>309780</v>
      </c>
      <c r="F214">
        <f>IF(Tabela1[[#This Row],[magazyn]]="Malbork",F213+Tabela1[[#This Row],[wielkosc_zamowienia]],F213)</f>
        <v>265670</v>
      </c>
      <c r="G214">
        <f>IF(Tabela1[[#This Row],[magazyn]]="Przemysl",G213+Tabela1[[#This Row],[wielkosc_zamowienia]],G213)</f>
        <v>290620</v>
      </c>
      <c r="H214">
        <f>IF(Tabela1[[#This Row],[magazyn]]="Gniezno",H213+Tabela1[[#This Row],[wielkosc_zamowienia]],H213)</f>
        <v>236000</v>
      </c>
    </row>
    <row r="215" spans="1:8" x14ac:dyDescent="0.25">
      <c r="A215">
        <v>214</v>
      </c>
      <c r="B215" s="1">
        <v>44303</v>
      </c>
      <c r="C215" t="s">
        <v>7</v>
      </c>
      <c r="D215">
        <v>2660</v>
      </c>
      <c r="E215">
        <f>IF(Tabela1[[#This Row],[magazyn]]="Ogrodzieniec",E214+Tabela1[[#This Row],[wielkosc_zamowienia]],E214)</f>
        <v>309780</v>
      </c>
      <c r="F215">
        <f>IF(Tabela1[[#This Row],[magazyn]]="Malbork",F214+Tabela1[[#This Row],[wielkosc_zamowienia]],F214)</f>
        <v>268330</v>
      </c>
      <c r="G215">
        <f>IF(Tabela1[[#This Row],[magazyn]]="Przemysl",G214+Tabela1[[#This Row],[wielkosc_zamowienia]],G214)</f>
        <v>290620</v>
      </c>
      <c r="H215">
        <f>IF(Tabela1[[#This Row],[magazyn]]="Gniezno",H214+Tabela1[[#This Row],[wielkosc_zamowienia]],H214)</f>
        <v>236000</v>
      </c>
    </row>
    <row r="216" spans="1:8" x14ac:dyDescent="0.25">
      <c r="A216">
        <v>215</v>
      </c>
      <c r="B216" s="1">
        <v>44303</v>
      </c>
      <c r="C216" t="s">
        <v>6</v>
      </c>
      <c r="D216">
        <v>8880</v>
      </c>
      <c r="E216">
        <f>IF(Tabela1[[#This Row],[magazyn]]="Ogrodzieniec",E215+Tabela1[[#This Row],[wielkosc_zamowienia]],E215)</f>
        <v>309780</v>
      </c>
      <c r="F216">
        <f>IF(Tabela1[[#This Row],[magazyn]]="Malbork",F215+Tabela1[[#This Row],[wielkosc_zamowienia]],F215)</f>
        <v>268330</v>
      </c>
      <c r="G216">
        <f>IF(Tabela1[[#This Row],[magazyn]]="Przemysl",G215+Tabela1[[#This Row],[wielkosc_zamowienia]],G215)</f>
        <v>290620</v>
      </c>
      <c r="H216">
        <f>IF(Tabela1[[#This Row],[magazyn]]="Gniezno",H215+Tabela1[[#This Row],[wielkosc_zamowienia]],H215)</f>
        <v>244880</v>
      </c>
    </row>
    <row r="217" spans="1:8" x14ac:dyDescent="0.25">
      <c r="A217">
        <v>216</v>
      </c>
      <c r="B217" s="1">
        <v>44303</v>
      </c>
      <c r="C217" t="s">
        <v>4</v>
      </c>
      <c r="D217">
        <v>1800</v>
      </c>
      <c r="E217">
        <f>IF(Tabela1[[#This Row],[magazyn]]="Ogrodzieniec",E216+Tabela1[[#This Row],[wielkosc_zamowienia]],E216)</f>
        <v>311580</v>
      </c>
      <c r="F217">
        <f>IF(Tabela1[[#This Row],[magazyn]]="Malbork",F216+Tabela1[[#This Row],[wielkosc_zamowienia]],F216)</f>
        <v>268330</v>
      </c>
      <c r="G217">
        <f>IF(Tabela1[[#This Row],[magazyn]]="Przemysl",G216+Tabela1[[#This Row],[wielkosc_zamowienia]],G216)</f>
        <v>290620</v>
      </c>
      <c r="H217">
        <f>IF(Tabela1[[#This Row],[magazyn]]="Gniezno",H216+Tabela1[[#This Row],[wielkosc_zamowienia]],H216)</f>
        <v>244880</v>
      </c>
    </row>
    <row r="218" spans="1:8" x14ac:dyDescent="0.25">
      <c r="A218">
        <v>217</v>
      </c>
      <c r="B218" s="1">
        <v>44304</v>
      </c>
      <c r="C218" t="s">
        <v>6</v>
      </c>
      <c r="D218">
        <v>6820</v>
      </c>
      <c r="E218">
        <f>IF(Tabela1[[#This Row],[magazyn]]="Ogrodzieniec",E217+Tabela1[[#This Row],[wielkosc_zamowienia]],E217)</f>
        <v>311580</v>
      </c>
      <c r="F218">
        <f>IF(Tabela1[[#This Row],[magazyn]]="Malbork",F217+Tabela1[[#This Row],[wielkosc_zamowienia]],F217)</f>
        <v>268330</v>
      </c>
      <c r="G218">
        <f>IF(Tabela1[[#This Row],[magazyn]]="Przemysl",G217+Tabela1[[#This Row],[wielkosc_zamowienia]],G217)</f>
        <v>290620</v>
      </c>
      <c r="H218">
        <f>IF(Tabela1[[#This Row],[magazyn]]="Gniezno",H217+Tabela1[[#This Row],[wielkosc_zamowienia]],H217)</f>
        <v>251700</v>
      </c>
    </row>
    <row r="219" spans="1:8" x14ac:dyDescent="0.25">
      <c r="A219">
        <v>218</v>
      </c>
      <c r="B219" s="1">
        <v>44304</v>
      </c>
      <c r="C219" t="s">
        <v>7</v>
      </c>
      <c r="D219">
        <v>3860</v>
      </c>
      <c r="E219">
        <f>IF(Tabela1[[#This Row],[magazyn]]="Ogrodzieniec",E218+Tabela1[[#This Row],[wielkosc_zamowienia]],E218)</f>
        <v>311580</v>
      </c>
      <c r="F219">
        <f>IF(Tabela1[[#This Row],[magazyn]]="Malbork",F218+Tabela1[[#This Row],[wielkosc_zamowienia]],F218)</f>
        <v>272190</v>
      </c>
      <c r="G219">
        <f>IF(Tabela1[[#This Row],[magazyn]]="Przemysl",G218+Tabela1[[#This Row],[wielkosc_zamowienia]],G218)</f>
        <v>290620</v>
      </c>
      <c r="H219">
        <f>IF(Tabela1[[#This Row],[magazyn]]="Gniezno",H218+Tabela1[[#This Row],[wielkosc_zamowienia]],H218)</f>
        <v>251700</v>
      </c>
    </row>
    <row r="220" spans="1:8" x14ac:dyDescent="0.25">
      <c r="A220">
        <v>219</v>
      </c>
      <c r="B220" s="1">
        <v>44304</v>
      </c>
      <c r="C220" t="s">
        <v>4</v>
      </c>
      <c r="D220">
        <v>6470</v>
      </c>
      <c r="E220">
        <f>IF(Tabela1[[#This Row],[magazyn]]="Ogrodzieniec",E219+Tabela1[[#This Row],[wielkosc_zamowienia]],E219)</f>
        <v>318050</v>
      </c>
      <c r="F220">
        <f>IF(Tabela1[[#This Row],[magazyn]]="Malbork",F219+Tabela1[[#This Row],[wielkosc_zamowienia]],F219)</f>
        <v>272190</v>
      </c>
      <c r="G220">
        <f>IF(Tabela1[[#This Row],[magazyn]]="Przemysl",G219+Tabela1[[#This Row],[wielkosc_zamowienia]],G219)</f>
        <v>290620</v>
      </c>
      <c r="H220">
        <f>IF(Tabela1[[#This Row],[magazyn]]="Gniezno",H219+Tabela1[[#This Row],[wielkosc_zamowienia]],H219)</f>
        <v>251700</v>
      </c>
    </row>
    <row r="221" spans="1:8" x14ac:dyDescent="0.25">
      <c r="A221">
        <v>220</v>
      </c>
      <c r="B221" s="1">
        <v>44305</v>
      </c>
      <c r="C221" t="s">
        <v>6</v>
      </c>
      <c r="D221">
        <v>1560</v>
      </c>
      <c r="E221">
        <f>IF(Tabela1[[#This Row],[magazyn]]="Ogrodzieniec",E220+Tabela1[[#This Row],[wielkosc_zamowienia]],E220)</f>
        <v>318050</v>
      </c>
      <c r="F221">
        <f>IF(Tabela1[[#This Row],[magazyn]]="Malbork",F220+Tabela1[[#This Row],[wielkosc_zamowienia]],F220)</f>
        <v>272190</v>
      </c>
      <c r="G221">
        <f>IF(Tabela1[[#This Row],[magazyn]]="Przemysl",G220+Tabela1[[#This Row],[wielkosc_zamowienia]],G220)</f>
        <v>290620</v>
      </c>
      <c r="H221">
        <f>IF(Tabela1[[#This Row],[magazyn]]="Gniezno",H220+Tabela1[[#This Row],[wielkosc_zamowienia]],H220)</f>
        <v>253260</v>
      </c>
    </row>
    <row r="222" spans="1:8" x14ac:dyDescent="0.25">
      <c r="A222">
        <v>221</v>
      </c>
      <c r="B222" s="1">
        <v>44305</v>
      </c>
      <c r="C222" t="s">
        <v>7</v>
      </c>
      <c r="D222">
        <v>3420</v>
      </c>
      <c r="E222">
        <f>IF(Tabela1[[#This Row],[magazyn]]="Ogrodzieniec",E221+Tabela1[[#This Row],[wielkosc_zamowienia]],E221)</f>
        <v>318050</v>
      </c>
      <c r="F222">
        <f>IF(Tabela1[[#This Row],[magazyn]]="Malbork",F221+Tabela1[[#This Row],[wielkosc_zamowienia]],F221)</f>
        <v>275610</v>
      </c>
      <c r="G222">
        <f>IF(Tabela1[[#This Row],[magazyn]]="Przemysl",G221+Tabela1[[#This Row],[wielkosc_zamowienia]],G221)</f>
        <v>290620</v>
      </c>
      <c r="H222">
        <f>IF(Tabela1[[#This Row],[magazyn]]="Gniezno",H221+Tabela1[[#This Row],[wielkosc_zamowienia]],H221)</f>
        <v>253260</v>
      </c>
    </row>
    <row r="223" spans="1:8" x14ac:dyDescent="0.25">
      <c r="A223">
        <v>222</v>
      </c>
      <c r="B223" s="1">
        <v>44305</v>
      </c>
      <c r="C223" t="s">
        <v>4</v>
      </c>
      <c r="D223">
        <v>5220</v>
      </c>
      <c r="E223">
        <f>IF(Tabela1[[#This Row],[magazyn]]="Ogrodzieniec",E222+Tabela1[[#This Row],[wielkosc_zamowienia]],E222)</f>
        <v>323270</v>
      </c>
      <c r="F223">
        <f>IF(Tabela1[[#This Row],[magazyn]]="Malbork",F222+Tabela1[[#This Row],[wielkosc_zamowienia]],F222)</f>
        <v>275610</v>
      </c>
      <c r="G223">
        <f>IF(Tabela1[[#This Row],[magazyn]]="Przemysl",G222+Tabela1[[#This Row],[wielkosc_zamowienia]],G222)</f>
        <v>290620</v>
      </c>
      <c r="H223">
        <f>IF(Tabela1[[#This Row],[magazyn]]="Gniezno",H222+Tabela1[[#This Row],[wielkosc_zamowienia]],H222)</f>
        <v>253260</v>
      </c>
    </row>
    <row r="224" spans="1:8" x14ac:dyDescent="0.25">
      <c r="A224">
        <v>223</v>
      </c>
      <c r="B224" s="1">
        <v>44306</v>
      </c>
      <c r="C224" t="s">
        <v>7</v>
      </c>
      <c r="D224">
        <v>6100</v>
      </c>
      <c r="E224">
        <f>IF(Tabela1[[#This Row],[magazyn]]="Ogrodzieniec",E223+Tabela1[[#This Row],[wielkosc_zamowienia]],E223)</f>
        <v>323270</v>
      </c>
      <c r="F224">
        <f>IF(Tabela1[[#This Row],[magazyn]]="Malbork",F223+Tabela1[[#This Row],[wielkosc_zamowienia]],F223)</f>
        <v>281710</v>
      </c>
      <c r="G224">
        <f>IF(Tabela1[[#This Row],[magazyn]]="Przemysl",G223+Tabela1[[#This Row],[wielkosc_zamowienia]],G223)</f>
        <v>290620</v>
      </c>
      <c r="H224">
        <f>IF(Tabela1[[#This Row],[magazyn]]="Gniezno",H223+Tabela1[[#This Row],[wielkosc_zamowienia]],H223)</f>
        <v>253260</v>
      </c>
    </row>
    <row r="225" spans="1:8" x14ac:dyDescent="0.25">
      <c r="A225">
        <v>224</v>
      </c>
      <c r="B225" s="1">
        <v>44306</v>
      </c>
      <c r="C225" t="s">
        <v>5</v>
      </c>
      <c r="D225">
        <v>3800</v>
      </c>
      <c r="E225">
        <f>IF(Tabela1[[#This Row],[magazyn]]="Ogrodzieniec",E224+Tabela1[[#This Row],[wielkosc_zamowienia]],E224)</f>
        <v>323270</v>
      </c>
      <c r="F225">
        <f>IF(Tabela1[[#This Row],[magazyn]]="Malbork",F224+Tabela1[[#This Row],[wielkosc_zamowienia]],F224)</f>
        <v>281710</v>
      </c>
      <c r="G225">
        <f>IF(Tabela1[[#This Row],[magazyn]]="Przemysl",G224+Tabela1[[#This Row],[wielkosc_zamowienia]],G224)</f>
        <v>294420</v>
      </c>
      <c r="H225">
        <f>IF(Tabela1[[#This Row],[magazyn]]="Gniezno",H224+Tabela1[[#This Row],[wielkosc_zamowienia]],H224)</f>
        <v>253260</v>
      </c>
    </row>
    <row r="226" spans="1:8" x14ac:dyDescent="0.25">
      <c r="A226">
        <v>225</v>
      </c>
      <c r="B226" s="1">
        <v>44307</v>
      </c>
      <c r="C226" t="s">
        <v>7</v>
      </c>
      <c r="D226">
        <v>3170</v>
      </c>
      <c r="E226">
        <f>IF(Tabela1[[#This Row],[magazyn]]="Ogrodzieniec",E225+Tabela1[[#This Row],[wielkosc_zamowienia]],E225)</f>
        <v>323270</v>
      </c>
      <c r="F226">
        <f>IF(Tabela1[[#This Row],[magazyn]]="Malbork",F225+Tabela1[[#This Row],[wielkosc_zamowienia]],F225)</f>
        <v>284880</v>
      </c>
      <c r="G226">
        <f>IF(Tabela1[[#This Row],[magazyn]]="Przemysl",G225+Tabela1[[#This Row],[wielkosc_zamowienia]],G225)</f>
        <v>294420</v>
      </c>
      <c r="H226">
        <f>IF(Tabela1[[#This Row],[magazyn]]="Gniezno",H225+Tabela1[[#This Row],[wielkosc_zamowienia]],H225)</f>
        <v>253260</v>
      </c>
    </row>
    <row r="227" spans="1:8" x14ac:dyDescent="0.25">
      <c r="A227">
        <v>226</v>
      </c>
      <c r="B227" s="1">
        <v>44307</v>
      </c>
      <c r="C227" t="s">
        <v>4</v>
      </c>
      <c r="D227">
        <v>4140</v>
      </c>
      <c r="E227">
        <f>IF(Tabela1[[#This Row],[magazyn]]="Ogrodzieniec",E226+Tabela1[[#This Row],[wielkosc_zamowienia]],E226)</f>
        <v>327410</v>
      </c>
      <c r="F227">
        <f>IF(Tabela1[[#This Row],[magazyn]]="Malbork",F226+Tabela1[[#This Row],[wielkosc_zamowienia]],F226)</f>
        <v>284880</v>
      </c>
      <c r="G227">
        <f>IF(Tabela1[[#This Row],[magazyn]]="Przemysl",G226+Tabela1[[#This Row],[wielkosc_zamowienia]],G226)</f>
        <v>294420</v>
      </c>
      <c r="H227">
        <f>IF(Tabela1[[#This Row],[magazyn]]="Gniezno",H226+Tabela1[[#This Row],[wielkosc_zamowienia]],H226)</f>
        <v>253260</v>
      </c>
    </row>
    <row r="228" spans="1:8" x14ac:dyDescent="0.25">
      <c r="A228">
        <v>227</v>
      </c>
      <c r="B228" s="1">
        <v>44307</v>
      </c>
      <c r="C228" t="s">
        <v>5</v>
      </c>
      <c r="D228">
        <v>2060</v>
      </c>
      <c r="E228">
        <f>IF(Tabela1[[#This Row],[magazyn]]="Ogrodzieniec",E227+Tabela1[[#This Row],[wielkosc_zamowienia]],E227)</f>
        <v>327410</v>
      </c>
      <c r="F228">
        <f>IF(Tabela1[[#This Row],[magazyn]]="Malbork",F227+Tabela1[[#This Row],[wielkosc_zamowienia]],F227)</f>
        <v>284880</v>
      </c>
      <c r="G228">
        <f>IF(Tabela1[[#This Row],[magazyn]]="Przemysl",G227+Tabela1[[#This Row],[wielkosc_zamowienia]],G227)</f>
        <v>296480</v>
      </c>
      <c r="H228">
        <f>IF(Tabela1[[#This Row],[magazyn]]="Gniezno",H227+Tabela1[[#This Row],[wielkosc_zamowienia]],H227)</f>
        <v>253260</v>
      </c>
    </row>
    <row r="229" spans="1:8" x14ac:dyDescent="0.25">
      <c r="A229">
        <v>228</v>
      </c>
      <c r="B229" s="1">
        <v>44308</v>
      </c>
      <c r="C229" t="s">
        <v>5</v>
      </c>
      <c r="D229">
        <v>8220</v>
      </c>
      <c r="E229">
        <f>IF(Tabela1[[#This Row],[magazyn]]="Ogrodzieniec",E228+Tabela1[[#This Row],[wielkosc_zamowienia]],E228)</f>
        <v>327410</v>
      </c>
      <c r="F229">
        <f>IF(Tabela1[[#This Row],[magazyn]]="Malbork",F228+Tabela1[[#This Row],[wielkosc_zamowienia]],F228)</f>
        <v>284880</v>
      </c>
      <c r="G229">
        <f>IF(Tabela1[[#This Row],[magazyn]]="Przemysl",G228+Tabela1[[#This Row],[wielkosc_zamowienia]],G228)</f>
        <v>304700</v>
      </c>
      <c r="H229">
        <f>IF(Tabela1[[#This Row],[magazyn]]="Gniezno",H228+Tabela1[[#This Row],[wielkosc_zamowienia]],H228)</f>
        <v>253260</v>
      </c>
    </row>
    <row r="230" spans="1:8" x14ac:dyDescent="0.25">
      <c r="A230">
        <v>229</v>
      </c>
      <c r="B230" s="1">
        <v>44309</v>
      </c>
      <c r="C230" t="s">
        <v>7</v>
      </c>
      <c r="D230">
        <v>9490</v>
      </c>
      <c r="E230">
        <f>IF(Tabela1[[#This Row],[magazyn]]="Ogrodzieniec",E229+Tabela1[[#This Row],[wielkosc_zamowienia]],E229)</f>
        <v>327410</v>
      </c>
      <c r="F230">
        <f>IF(Tabela1[[#This Row],[magazyn]]="Malbork",F229+Tabela1[[#This Row],[wielkosc_zamowienia]],F229)</f>
        <v>294370</v>
      </c>
      <c r="G230">
        <f>IF(Tabela1[[#This Row],[magazyn]]="Przemysl",G229+Tabela1[[#This Row],[wielkosc_zamowienia]],G229)</f>
        <v>304700</v>
      </c>
      <c r="H230">
        <f>IF(Tabela1[[#This Row],[magazyn]]="Gniezno",H229+Tabela1[[#This Row],[wielkosc_zamowienia]],H229)</f>
        <v>253260</v>
      </c>
    </row>
    <row r="231" spans="1:8" x14ac:dyDescent="0.25">
      <c r="A231">
        <v>230</v>
      </c>
      <c r="B231" s="1">
        <v>44309</v>
      </c>
      <c r="C231" t="s">
        <v>4</v>
      </c>
      <c r="D231">
        <v>950</v>
      </c>
      <c r="E231">
        <f>IF(Tabela1[[#This Row],[magazyn]]="Ogrodzieniec",E230+Tabela1[[#This Row],[wielkosc_zamowienia]],E230)</f>
        <v>328360</v>
      </c>
      <c r="F231">
        <f>IF(Tabela1[[#This Row],[magazyn]]="Malbork",F230+Tabela1[[#This Row],[wielkosc_zamowienia]],F230)</f>
        <v>294370</v>
      </c>
      <c r="G231">
        <f>IF(Tabela1[[#This Row],[magazyn]]="Przemysl",G230+Tabela1[[#This Row],[wielkosc_zamowienia]],G230)</f>
        <v>304700</v>
      </c>
      <c r="H231">
        <f>IF(Tabela1[[#This Row],[magazyn]]="Gniezno",H230+Tabela1[[#This Row],[wielkosc_zamowienia]],H230)</f>
        <v>253260</v>
      </c>
    </row>
    <row r="232" spans="1:8" x14ac:dyDescent="0.25">
      <c r="A232">
        <v>231</v>
      </c>
      <c r="B232" s="1">
        <v>44310</v>
      </c>
      <c r="C232" t="s">
        <v>5</v>
      </c>
      <c r="D232">
        <v>3110</v>
      </c>
      <c r="E232">
        <f>IF(Tabela1[[#This Row],[magazyn]]="Ogrodzieniec",E231+Tabela1[[#This Row],[wielkosc_zamowienia]],E231)</f>
        <v>328360</v>
      </c>
      <c r="F232">
        <f>IF(Tabela1[[#This Row],[magazyn]]="Malbork",F231+Tabela1[[#This Row],[wielkosc_zamowienia]],F231)</f>
        <v>294370</v>
      </c>
      <c r="G232">
        <f>IF(Tabela1[[#This Row],[magazyn]]="Przemysl",G231+Tabela1[[#This Row],[wielkosc_zamowienia]],G231)</f>
        <v>307810</v>
      </c>
      <c r="H232">
        <f>IF(Tabela1[[#This Row],[magazyn]]="Gniezno",H231+Tabela1[[#This Row],[wielkosc_zamowienia]],H231)</f>
        <v>253260</v>
      </c>
    </row>
    <row r="233" spans="1:8" x14ac:dyDescent="0.25">
      <c r="A233">
        <v>232</v>
      </c>
      <c r="B233" s="1">
        <v>44311</v>
      </c>
      <c r="C233" t="s">
        <v>6</v>
      </c>
      <c r="D233">
        <v>6010</v>
      </c>
      <c r="E233">
        <f>IF(Tabela1[[#This Row],[magazyn]]="Ogrodzieniec",E232+Tabela1[[#This Row],[wielkosc_zamowienia]],E232)</f>
        <v>328360</v>
      </c>
      <c r="F233">
        <f>IF(Tabela1[[#This Row],[magazyn]]="Malbork",F232+Tabela1[[#This Row],[wielkosc_zamowienia]],F232)</f>
        <v>294370</v>
      </c>
      <c r="G233">
        <f>IF(Tabela1[[#This Row],[magazyn]]="Przemysl",G232+Tabela1[[#This Row],[wielkosc_zamowienia]],G232)</f>
        <v>307810</v>
      </c>
      <c r="H233">
        <f>IF(Tabela1[[#This Row],[magazyn]]="Gniezno",H232+Tabela1[[#This Row],[wielkosc_zamowienia]],H232)</f>
        <v>259270</v>
      </c>
    </row>
    <row r="234" spans="1:8" x14ac:dyDescent="0.25">
      <c r="A234">
        <v>233</v>
      </c>
      <c r="B234" s="1">
        <v>44311</v>
      </c>
      <c r="C234" t="s">
        <v>7</v>
      </c>
      <c r="D234">
        <v>1220</v>
      </c>
      <c r="E234">
        <f>IF(Tabela1[[#This Row],[magazyn]]="Ogrodzieniec",E233+Tabela1[[#This Row],[wielkosc_zamowienia]],E233)</f>
        <v>328360</v>
      </c>
      <c r="F234">
        <f>IF(Tabela1[[#This Row],[magazyn]]="Malbork",F233+Tabela1[[#This Row],[wielkosc_zamowienia]],F233)</f>
        <v>295590</v>
      </c>
      <c r="G234">
        <f>IF(Tabela1[[#This Row],[magazyn]]="Przemysl",G233+Tabela1[[#This Row],[wielkosc_zamowienia]],G233)</f>
        <v>307810</v>
      </c>
      <c r="H234">
        <f>IF(Tabela1[[#This Row],[magazyn]]="Gniezno",H233+Tabela1[[#This Row],[wielkosc_zamowienia]],H233)</f>
        <v>259270</v>
      </c>
    </row>
    <row r="235" spans="1:8" x14ac:dyDescent="0.25">
      <c r="A235">
        <v>234</v>
      </c>
      <c r="B235" s="1">
        <v>44311</v>
      </c>
      <c r="C235" t="s">
        <v>4</v>
      </c>
      <c r="D235">
        <v>8060</v>
      </c>
      <c r="E235">
        <f>IF(Tabela1[[#This Row],[magazyn]]="Ogrodzieniec",E234+Tabela1[[#This Row],[wielkosc_zamowienia]],E234)</f>
        <v>336420</v>
      </c>
      <c r="F235">
        <f>IF(Tabela1[[#This Row],[magazyn]]="Malbork",F234+Tabela1[[#This Row],[wielkosc_zamowienia]],F234)</f>
        <v>295590</v>
      </c>
      <c r="G235">
        <f>IF(Tabela1[[#This Row],[magazyn]]="Przemysl",G234+Tabela1[[#This Row],[wielkosc_zamowienia]],G234)</f>
        <v>307810</v>
      </c>
      <c r="H235">
        <f>IF(Tabela1[[#This Row],[magazyn]]="Gniezno",H234+Tabela1[[#This Row],[wielkosc_zamowienia]],H234)</f>
        <v>259270</v>
      </c>
    </row>
    <row r="236" spans="1:8" x14ac:dyDescent="0.25">
      <c r="A236">
        <v>235</v>
      </c>
      <c r="B236" s="1">
        <v>44312</v>
      </c>
      <c r="C236" t="s">
        <v>7</v>
      </c>
      <c r="D236">
        <v>4040</v>
      </c>
      <c r="E236">
        <f>IF(Tabela1[[#This Row],[magazyn]]="Ogrodzieniec",E235+Tabela1[[#This Row],[wielkosc_zamowienia]],E235)</f>
        <v>336420</v>
      </c>
      <c r="F236">
        <f>IF(Tabela1[[#This Row],[magazyn]]="Malbork",F235+Tabela1[[#This Row],[wielkosc_zamowienia]],F235)</f>
        <v>299630</v>
      </c>
      <c r="G236">
        <f>IF(Tabela1[[#This Row],[magazyn]]="Przemysl",G235+Tabela1[[#This Row],[wielkosc_zamowienia]],G235)</f>
        <v>307810</v>
      </c>
      <c r="H236">
        <f>IF(Tabela1[[#This Row],[magazyn]]="Gniezno",H235+Tabela1[[#This Row],[wielkosc_zamowienia]],H235)</f>
        <v>259270</v>
      </c>
    </row>
    <row r="237" spans="1:8" x14ac:dyDescent="0.25">
      <c r="A237">
        <v>236</v>
      </c>
      <c r="B237" s="1">
        <v>44313</v>
      </c>
      <c r="C237" t="s">
        <v>6</v>
      </c>
      <c r="D237">
        <v>950</v>
      </c>
      <c r="E237">
        <f>IF(Tabela1[[#This Row],[magazyn]]="Ogrodzieniec",E236+Tabela1[[#This Row],[wielkosc_zamowienia]],E236)</f>
        <v>336420</v>
      </c>
      <c r="F237">
        <f>IF(Tabela1[[#This Row],[magazyn]]="Malbork",F236+Tabela1[[#This Row],[wielkosc_zamowienia]],F236)</f>
        <v>299630</v>
      </c>
      <c r="G237">
        <f>IF(Tabela1[[#This Row],[magazyn]]="Przemysl",G236+Tabela1[[#This Row],[wielkosc_zamowienia]],G236)</f>
        <v>307810</v>
      </c>
      <c r="H237">
        <f>IF(Tabela1[[#This Row],[magazyn]]="Gniezno",H236+Tabela1[[#This Row],[wielkosc_zamowienia]],H236)</f>
        <v>260220</v>
      </c>
    </row>
    <row r="238" spans="1:8" x14ac:dyDescent="0.25">
      <c r="A238">
        <v>237</v>
      </c>
      <c r="B238" s="1">
        <v>44313</v>
      </c>
      <c r="C238" t="s">
        <v>5</v>
      </c>
      <c r="D238">
        <v>9470</v>
      </c>
      <c r="E238">
        <f>IF(Tabela1[[#This Row],[magazyn]]="Ogrodzieniec",E237+Tabela1[[#This Row],[wielkosc_zamowienia]],E237)</f>
        <v>336420</v>
      </c>
      <c r="F238">
        <f>IF(Tabela1[[#This Row],[magazyn]]="Malbork",F237+Tabela1[[#This Row],[wielkosc_zamowienia]],F237)</f>
        <v>299630</v>
      </c>
      <c r="G238">
        <f>IF(Tabela1[[#This Row],[magazyn]]="Przemysl",G237+Tabela1[[#This Row],[wielkosc_zamowienia]],G237)</f>
        <v>317280</v>
      </c>
      <c r="H238">
        <f>IF(Tabela1[[#This Row],[magazyn]]="Gniezno",H237+Tabela1[[#This Row],[wielkosc_zamowienia]],H237)</f>
        <v>260220</v>
      </c>
    </row>
    <row r="239" spans="1:8" x14ac:dyDescent="0.25">
      <c r="A239">
        <v>238</v>
      </c>
      <c r="B239" s="1">
        <v>44313</v>
      </c>
      <c r="C239" t="s">
        <v>7</v>
      </c>
      <c r="D239">
        <v>4760</v>
      </c>
      <c r="E239">
        <f>IF(Tabela1[[#This Row],[magazyn]]="Ogrodzieniec",E238+Tabela1[[#This Row],[wielkosc_zamowienia]],E238)</f>
        <v>336420</v>
      </c>
      <c r="F239">
        <f>IF(Tabela1[[#This Row],[magazyn]]="Malbork",F238+Tabela1[[#This Row],[wielkosc_zamowienia]],F238)</f>
        <v>304390</v>
      </c>
      <c r="G239">
        <f>IF(Tabela1[[#This Row],[magazyn]]="Przemysl",G238+Tabela1[[#This Row],[wielkosc_zamowienia]],G238)</f>
        <v>317280</v>
      </c>
      <c r="H239">
        <f>IF(Tabela1[[#This Row],[magazyn]]="Gniezno",H238+Tabela1[[#This Row],[wielkosc_zamowienia]],H238)</f>
        <v>260220</v>
      </c>
    </row>
    <row r="240" spans="1:8" x14ac:dyDescent="0.25">
      <c r="A240">
        <v>239</v>
      </c>
      <c r="B240" s="1">
        <v>44314</v>
      </c>
      <c r="C240" t="s">
        <v>4</v>
      </c>
      <c r="D240">
        <v>9390</v>
      </c>
      <c r="E240">
        <f>IF(Tabela1[[#This Row],[magazyn]]="Ogrodzieniec",E239+Tabela1[[#This Row],[wielkosc_zamowienia]],E239)</f>
        <v>345810</v>
      </c>
      <c r="F240">
        <f>IF(Tabela1[[#This Row],[magazyn]]="Malbork",F239+Tabela1[[#This Row],[wielkosc_zamowienia]],F239)</f>
        <v>304390</v>
      </c>
      <c r="G240">
        <f>IF(Tabela1[[#This Row],[magazyn]]="Przemysl",G239+Tabela1[[#This Row],[wielkosc_zamowienia]],G239)</f>
        <v>317280</v>
      </c>
      <c r="H240">
        <f>IF(Tabela1[[#This Row],[magazyn]]="Gniezno",H239+Tabela1[[#This Row],[wielkosc_zamowienia]],H239)</f>
        <v>260220</v>
      </c>
    </row>
    <row r="241" spans="1:8" x14ac:dyDescent="0.25">
      <c r="A241">
        <v>240</v>
      </c>
      <c r="B241" s="1">
        <v>44314</v>
      </c>
      <c r="C241" t="s">
        <v>5</v>
      </c>
      <c r="D241">
        <v>4520</v>
      </c>
      <c r="E241">
        <f>IF(Tabela1[[#This Row],[magazyn]]="Ogrodzieniec",E240+Tabela1[[#This Row],[wielkosc_zamowienia]],E240)</f>
        <v>345810</v>
      </c>
      <c r="F241">
        <f>IF(Tabela1[[#This Row],[magazyn]]="Malbork",F240+Tabela1[[#This Row],[wielkosc_zamowienia]],F240)</f>
        <v>304390</v>
      </c>
      <c r="G241">
        <f>IF(Tabela1[[#This Row],[magazyn]]="Przemysl",G240+Tabela1[[#This Row],[wielkosc_zamowienia]],G240)</f>
        <v>321800</v>
      </c>
      <c r="H241">
        <f>IF(Tabela1[[#This Row],[magazyn]]="Gniezno",H240+Tabela1[[#This Row],[wielkosc_zamowienia]],H240)</f>
        <v>260220</v>
      </c>
    </row>
    <row r="242" spans="1:8" x14ac:dyDescent="0.25">
      <c r="A242">
        <v>241</v>
      </c>
      <c r="B242" s="1">
        <v>44315</v>
      </c>
      <c r="C242" t="s">
        <v>5</v>
      </c>
      <c r="D242">
        <v>8460</v>
      </c>
      <c r="E242">
        <f>IF(Tabela1[[#This Row],[magazyn]]="Ogrodzieniec",E241+Tabela1[[#This Row],[wielkosc_zamowienia]],E241)</f>
        <v>345810</v>
      </c>
      <c r="F242">
        <f>IF(Tabela1[[#This Row],[magazyn]]="Malbork",F241+Tabela1[[#This Row],[wielkosc_zamowienia]],F241)</f>
        <v>304390</v>
      </c>
      <c r="G242">
        <f>IF(Tabela1[[#This Row],[magazyn]]="Przemysl",G241+Tabela1[[#This Row],[wielkosc_zamowienia]],G241)</f>
        <v>330260</v>
      </c>
      <c r="H242">
        <f>IF(Tabela1[[#This Row],[magazyn]]="Gniezno",H241+Tabela1[[#This Row],[wielkosc_zamowienia]],H241)</f>
        <v>260220</v>
      </c>
    </row>
    <row r="243" spans="1:8" x14ac:dyDescent="0.25">
      <c r="A243">
        <v>242</v>
      </c>
      <c r="B243" s="1">
        <v>44316</v>
      </c>
      <c r="C243" t="s">
        <v>4</v>
      </c>
      <c r="D243">
        <v>4880</v>
      </c>
      <c r="E243">
        <f>IF(Tabela1[[#This Row],[magazyn]]="Ogrodzieniec",E242+Tabela1[[#This Row],[wielkosc_zamowienia]],E242)</f>
        <v>350690</v>
      </c>
      <c r="F243">
        <f>IF(Tabela1[[#This Row],[magazyn]]="Malbork",F242+Tabela1[[#This Row],[wielkosc_zamowienia]],F242)</f>
        <v>304390</v>
      </c>
      <c r="G243">
        <f>IF(Tabela1[[#This Row],[magazyn]]="Przemysl",G242+Tabela1[[#This Row],[wielkosc_zamowienia]],G242)</f>
        <v>330260</v>
      </c>
      <c r="H243">
        <f>IF(Tabela1[[#This Row],[magazyn]]="Gniezno",H242+Tabela1[[#This Row],[wielkosc_zamowienia]],H242)</f>
        <v>260220</v>
      </c>
    </row>
    <row r="244" spans="1:8" x14ac:dyDescent="0.25">
      <c r="A244">
        <v>243</v>
      </c>
      <c r="B244" s="1">
        <v>44317</v>
      </c>
      <c r="C244" t="s">
        <v>4</v>
      </c>
      <c r="D244">
        <v>3980</v>
      </c>
      <c r="E244">
        <f>IF(Tabela1[[#This Row],[magazyn]]="Ogrodzieniec",E243+Tabela1[[#This Row],[wielkosc_zamowienia]],E243)</f>
        <v>354670</v>
      </c>
      <c r="F244">
        <f>IF(Tabela1[[#This Row],[magazyn]]="Malbork",F243+Tabela1[[#This Row],[wielkosc_zamowienia]],F243)</f>
        <v>304390</v>
      </c>
      <c r="G244">
        <f>IF(Tabela1[[#This Row],[magazyn]]="Przemysl",G243+Tabela1[[#This Row],[wielkosc_zamowienia]],G243)</f>
        <v>330260</v>
      </c>
      <c r="H244">
        <f>IF(Tabela1[[#This Row],[magazyn]]="Gniezno",H243+Tabela1[[#This Row],[wielkosc_zamowienia]],H243)</f>
        <v>260220</v>
      </c>
    </row>
    <row r="245" spans="1:8" x14ac:dyDescent="0.25">
      <c r="A245">
        <v>244</v>
      </c>
      <c r="B245" s="1">
        <v>44318</v>
      </c>
      <c r="C245" t="s">
        <v>4</v>
      </c>
      <c r="D245">
        <v>3980</v>
      </c>
      <c r="E245">
        <f>IF(Tabela1[[#This Row],[magazyn]]="Ogrodzieniec",E244+Tabela1[[#This Row],[wielkosc_zamowienia]],E244)</f>
        <v>358650</v>
      </c>
      <c r="F245">
        <f>IF(Tabela1[[#This Row],[magazyn]]="Malbork",F244+Tabela1[[#This Row],[wielkosc_zamowienia]],F244)</f>
        <v>304390</v>
      </c>
      <c r="G245">
        <f>IF(Tabela1[[#This Row],[magazyn]]="Przemysl",G244+Tabela1[[#This Row],[wielkosc_zamowienia]],G244)</f>
        <v>330260</v>
      </c>
      <c r="H245">
        <f>IF(Tabela1[[#This Row],[magazyn]]="Gniezno",H244+Tabela1[[#This Row],[wielkosc_zamowienia]],H244)</f>
        <v>260220</v>
      </c>
    </row>
    <row r="246" spans="1:8" x14ac:dyDescent="0.25">
      <c r="A246">
        <v>245</v>
      </c>
      <c r="B246" s="1">
        <v>44319</v>
      </c>
      <c r="C246" t="s">
        <v>6</v>
      </c>
      <c r="D246">
        <v>2130</v>
      </c>
      <c r="E246">
        <f>IF(Tabela1[[#This Row],[magazyn]]="Ogrodzieniec",E245+Tabela1[[#This Row],[wielkosc_zamowienia]],E245)</f>
        <v>358650</v>
      </c>
      <c r="F246">
        <f>IF(Tabela1[[#This Row],[magazyn]]="Malbork",F245+Tabela1[[#This Row],[wielkosc_zamowienia]],F245)</f>
        <v>304390</v>
      </c>
      <c r="G246">
        <f>IF(Tabela1[[#This Row],[magazyn]]="Przemysl",G245+Tabela1[[#This Row],[wielkosc_zamowienia]],G245)</f>
        <v>330260</v>
      </c>
      <c r="H246">
        <f>IF(Tabela1[[#This Row],[magazyn]]="Gniezno",H245+Tabela1[[#This Row],[wielkosc_zamowienia]],H245)</f>
        <v>262350</v>
      </c>
    </row>
    <row r="247" spans="1:8" x14ac:dyDescent="0.25">
      <c r="A247">
        <v>246</v>
      </c>
      <c r="B247" s="1">
        <v>44319</v>
      </c>
      <c r="C247" t="s">
        <v>5</v>
      </c>
      <c r="D247">
        <v>7520</v>
      </c>
      <c r="E247">
        <f>IF(Tabela1[[#This Row],[magazyn]]="Ogrodzieniec",E246+Tabela1[[#This Row],[wielkosc_zamowienia]],E246)</f>
        <v>358650</v>
      </c>
      <c r="F247">
        <f>IF(Tabela1[[#This Row],[magazyn]]="Malbork",F246+Tabela1[[#This Row],[wielkosc_zamowienia]],F246)</f>
        <v>304390</v>
      </c>
      <c r="G247">
        <f>IF(Tabela1[[#This Row],[magazyn]]="Przemysl",G246+Tabela1[[#This Row],[wielkosc_zamowienia]],G246)</f>
        <v>337780</v>
      </c>
      <c r="H247">
        <f>IF(Tabela1[[#This Row],[magazyn]]="Gniezno",H246+Tabela1[[#This Row],[wielkosc_zamowienia]],H246)</f>
        <v>262350</v>
      </c>
    </row>
    <row r="248" spans="1:8" x14ac:dyDescent="0.25">
      <c r="A248">
        <v>247</v>
      </c>
      <c r="B248" s="1">
        <v>44320</v>
      </c>
      <c r="C248" t="s">
        <v>5</v>
      </c>
      <c r="D248">
        <v>3900</v>
      </c>
      <c r="E248">
        <f>IF(Tabela1[[#This Row],[magazyn]]="Ogrodzieniec",E247+Tabela1[[#This Row],[wielkosc_zamowienia]],E247)</f>
        <v>358650</v>
      </c>
      <c r="F248">
        <f>IF(Tabela1[[#This Row],[magazyn]]="Malbork",F247+Tabela1[[#This Row],[wielkosc_zamowienia]],F247)</f>
        <v>304390</v>
      </c>
      <c r="G248">
        <f>IF(Tabela1[[#This Row],[magazyn]]="Przemysl",G247+Tabela1[[#This Row],[wielkosc_zamowienia]],G247)</f>
        <v>341680</v>
      </c>
      <c r="H248">
        <f>IF(Tabela1[[#This Row],[magazyn]]="Gniezno",H247+Tabela1[[#This Row],[wielkosc_zamowienia]],H247)</f>
        <v>262350</v>
      </c>
    </row>
    <row r="249" spans="1:8" x14ac:dyDescent="0.25">
      <c r="A249">
        <v>248</v>
      </c>
      <c r="B249" s="1">
        <v>44321</v>
      </c>
      <c r="C249" t="s">
        <v>5</v>
      </c>
      <c r="D249">
        <v>8960</v>
      </c>
      <c r="E249">
        <f>IF(Tabela1[[#This Row],[magazyn]]="Ogrodzieniec",E248+Tabela1[[#This Row],[wielkosc_zamowienia]],E248)</f>
        <v>358650</v>
      </c>
      <c r="F249">
        <f>IF(Tabela1[[#This Row],[magazyn]]="Malbork",F248+Tabela1[[#This Row],[wielkosc_zamowienia]],F248)</f>
        <v>304390</v>
      </c>
      <c r="G249">
        <f>IF(Tabela1[[#This Row],[magazyn]]="Przemysl",G248+Tabela1[[#This Row],[wielkosc_zamowienia]],G248)</f>
        <v>350640</v>
      </c>
      <c r="H249">
        <f>IF(Tabela1[[#This Row],[magazyn]]="Gniezno",H248+Tabela1[[#This Row],[wielkosc_zamowienia]],H248)</f>
        <v>262350</v>
      </c>
    </row>
    <row r="250" spans="1:8" x14ac:dyDescent="0.25">
      <c r="A250">
        <v>249</v>
      </c>
      <c r="B250" s="1">
        <v>44321</v>
      </c>
      <c r="C250" t="s">
        <v>4</v>
      </c>
      <c r="D250">
        <v>3070</v>
      </c>
      <c r="E250">
        <f>IF(Tabela1[[#This Row],[magazyn]]="Ogrodzieniec",E249+Tabela1[[#This Row],[wielkosc_zamowienia]],E249)</f>
        <v>361720</v>
      </c>
      <c r="F250">
        <f>IF(Tabela1[[#This Row],[magazyn]]="Malbork",F249+Tabela1[[#This Row],[wielkosc_zamowienia]],F249)</f>
        <v>304390</v>
      </c>
      <c r="G250">
        <f>IF(Tabela1[[#This Row],[magazyn]]="Przemysl",G249+Tabela1[[#This Row],[wielkosc_zamowienia]],G249)</f>
        <v>350640</v>
      </c>
      <c r="H250">
        <f>IF(Tabela1[[#This Row],[magazyn]]="Gniezno",H249+Tabela1[[#This Row],[wielkosc_zamowienia]],H249)</f>
        <v>262350</v>
      </c>
    </row>
    <row r="251" spans="1:8" x14ac:dyDescent="0.25">
      <c r="A251">
        <v>250</v>
      </c>
      <c r="B251" s="1">
        <v>44322</v>
      </c>
      <c r="C251" t="s">
        <v>4</v>
      </c>
      <c r="D251">
        <v>1950</v>
      </c>
      <c r="E251">
        <f>IF(Tabela1[[#This Row],[magazyn]]="Ogrodzieniec",E250+Tabela1[[#This Row],[wielkosc_zamowienia]],E250)</f>
        <v>363670</v>
      </c>
      <c r="F251">
        <f>IF(Tabela1[[#This Row],[magazyn]]="Malbork",F250+Tabela1[[#This Row],[wielkosc_zamowienia]],F250)</f>
        <v>304390</v>
      </c>
      <c r="G251">
        <f>IF(Tabela1[[#This Row],[magazyn]]="Przemysl",G250+Tabela1[[#This Row],[wielkosc_zamowienia]],G250)</f>
        <v>350640</v>
      </c>
      <c r="H251">
        <f>IF(Tabela1[[#This Row],[magazyn]]="Gniezno",H250+Tabela1[[#This Row],[wielkosc_zamowienia]],H250)</f>
        <v>262350</v>
      </c>
    </row>
    <row r="252" spans="1:8" x14ac:dyDescent="0.25">
      <c r="A252">
        <v>251</v>
      </c>
      <c r="B252" s="1">
        <v>44322</v>
      </c>
      <c r="C252" t="s">
        <v>7</v>
      </c>
      <c r="D252">
        <v>4340</v>
      </c>
      <c r="E252">
        <f>IF(Tabela1[[#This Row],[magazyn]]="Ogrodzieniec",E251+Tabela1[[#This Row],[wielkosc_zamowienia]],E251)</f>
        <v>363670</v>
      </c>
      <c r="F252">
        <f>IF(Tabela1[[#This Row],[magazyn]]="Malbork",F251+Tabela1[[#This Row],[wielkosc_zamowienia]],F251)</f>
        <v>308730</v>
      </c>
      <c r="G252">
        <f>IF(Tabela1[[#This Row],[magazyn]]="Przemysl",G251+Tabela1[[#This Row],[wielkosc_zamowienia]],G251)</f>
        <v>350640</v>
      </c>
      <c r="H252">
        <f>IF(Tabela1[[#This Row],[magazyn]]="Gniezno",H251+Tabela1[[#This Row],[wielkosc_zamowienia]],H251)</f>
        <v>262350</v>
      </c>
    </row>
    <row r="253" spans="1:8" x14ac:dyDescent="0.25">
      <c r="A253">
        <v>252</v>
      </c>
      <c r="B253" s="1">
        <v>44323</v>
      </c>
      <c r="C253" t="s">
        <v>7</v>
      </c>
      <c r="D253">
        <v>8510</v>
      </c>
      <c r="E253">
        <f>IF(Tabela1[[#This Row],[magazyn]]="Ogrodzieniec",E252+Tabela1[[#This Row],[wielkosc_zamowienia]],E252)</f>
        <v>363670</v>
      </c>
      <c r="F253">
        <f>IF(Tabela1[[#This Row],[magazyn]]="Malbork",F252+Tabela1[[#This Row],[wielkosc_zamowienia]],F252)</f>
        <v>317240</v>
      </c>
      <c r="G253">
        <f>IF(Tabela1[[#This Row],[magazyn]]="Przemysl",G252+Tabela1[[#This Row],[wielkosc_zamowienia]],G252)</f>
        <v>350640</v>
      </c>
      <c r="H253">
        <f>IF(Tabela1[[#This Row],[magazyn]]="Gniezno",H252+Tabela1[[#This Row],[wielkosc_zamowienia]],H252)</f>
        <v>262350</v>
      </c>
    </row>
    <row r="254" spans="1:8" x14ac:dyDescent="0.25">
      <c r="A254">
        <v>253</v>
      </c>
      <c r="B254" s="1">
        <v>44323</v>
      </c>
      <c r="C254" t="s">
        <v>4</v>
      </c>
      <c r="D254">
        <v>9810</v>
      </c>
      <c r="E254">
        <f>IF(Tabela1[[#This Row],[magazyn]]="Ogrodzieniec",E253+Tabela1[[#This Row],[wielkosc_zamowienia]],E253)</f>
        <v>373480</v>
      </c>
      <c r="F254">
        <f>IF(Tabela1[[#This Row],[magazyn]]="Malbork",F253+Tabela1[[#This Row],[wielkosc_zamowienia]],F253)</f>
        <v>317240</v>
      </c>
      <c r="G254">
        <f>IF(Tabela1[[#This Row],[magazyn]]="Przemysl",G253+Tabela1[[#This Row],[wielkosc_zamowienia]],G253)</f>
        <v>350640</v>
      </c>
      <c r="H254">
        <f>IF(Tabela1[[#This Row],[magazyn]]="Gniezno",H253+Tabela1[[#This Row],[wielkosc_zamowienia]],H253)</f>
        <v>262350</v>
      </c>
    </row>
    <row r="255" spans="1:8" x14ac:dyDescent="0.25">
      <c r="A255">
        <v>254</v>
      </c>
      <c r="B255" s="1">
        <v>44323</v>
      </c>
      <c r="C255" t="s">
        <v>6</v>
      </c>
      <c r="D255">
        <v>5560</v>
      </c>
      <c r="E255">
        <f>IF(Tabela1[[#This Row],[magazyn]]="Ogrodzieniec",E254+Tabela1[[#This Row],[wielkosc_zamowienia]],E254)</f>
        <v>373480</v>
      </c>
      <c r="F255">
        <f>IF(Tabela1[[#This Row],[magazyn]]="Malbork",F254+Tabela1[[#This Row],[wielkosc_zamowienia]],F254)</f>
        <v>317240</v>
      </c>
      <c r="G255">
        <f>IF(Tabela1[[#This Row],[magazyn]]="Przemysl",G254+Tabela1[[#This Row],[wielkosc_zamowienia]],G254)</f>
        <v>350640</v>
      </c>
      <c r="H255">
        <f>IF(Tabela1[[#This Row],[magazyn]]="Gniezno",H254+Tabela1[[#This Row],[wielkosc_zamowienia]],H254)</f>
        <v>267910</v>
      </c>
    </row>
    <row r="256" spans="1:8" x14ac:dyDescent="0.25">
      <c r="A256">
        <v>255</v>
      </c>
      <c r="B256" s="1">
        <v>44323</v>
      </c>
      <c r="C256" t="s">
        <v>5</v>
      </c>
      <c r="D256">
        <v>8340</v>
      </c>
      <c r="E256">
        <f>IF(Tabela1[[#This Row],[magazyn]]="Ogrodzieniec",E255+Tabela1[[#This Row],[wielkosc_zamowienia]],E255)</f>
        <v>373480</v>
      </c>
      <c r="F256">
        <f>IF(Tabela1[[#This Row],[magazyn]]="Malbork",F255+Tabela1[[#This Row],[wielkosc_zamowienia]],F255)</f>
        <v>317240</v>
      </c>
      <c r="G256">
        <f>IF(Tabela1[[#This Row],[magazyn]]="Przemysl",G255+Tabela1[[#This Row],[wielkosc_zamowienia]],G255)</f>
        <v>358980</v>
      </c>
      <c r="H256">
        <f>IF(Tabela1[[#This Row],[magazyn]]="Gniezno",H255+Tabela1[[#This Row],[wielkosc_zamowienia]],H255)</f>
        <v>267910</v>
      </c>
    </row>
    <row r="257" spans="1:8" x14ac:dyDescent="0.25">
      <c r="A257">
        <v>256</v>
      </c>
      <c r="B257" s="1">
        <v>44324</v>
      </c>
      <c r="C257" t="s">
        <v>5</v>
      </c>
      <c r="D257">
        <v>4510</v>
      </c>
      <c r="E257">
        <f>IF(Tabela1[[#This Row],[magazyn]]="Ogrodzieniec",E256+Tabela1[[#This Row],[wielkosc_zamowienia]],E256)</f>
        <v>373480</v>
      </c>
      <c r="F257">
        <f>IF(Tabela1[[#This Row],[magazyn]]="Malbork",F256+Tabela1[[#This Row],[wielkosc_zamowienia]],F256)</f>
        <v>317240</v>
      </c>
      <c r="G257">
        <f>IF(Tabela1[[#This Row],[magazyn]]="Przemysl",G256+Tabela1[[#This Row],[wielkosc_zamowienia]],G256)</f>
        <v>363490</v>
      </c>
      <c r="H257">
        <f>IF(Tabela1[[#This Row],[magazyn]]="Gniezno",H256+Tabela1[[#This Row],[wielkosc_zamowienia]],H256)</f>
        <v>267910</v>
      </c>
    </row>
    <row r="258" spans="1:8" x14ac:dyDescent="0.25">
      <c r="A258">
        <v>257</v>
      </c>
      <c r="B258" s="1">
        <v>44324</v>
      </c>
      <c r="C258" t="s">
        <v>4</v>
      </c>
      <c r="D258">
        <v>7270</v>
      </c>
      <c r="E258">
        <f>IF(Tabela1[[#This Row],[magazyn]]="Ogrodzieniec",E257+Tabela1[[#This Row],[wielkosc_zamowienia]],E257)</f>
        <v>380750</v>
      </c>
      <c r="F258">
        <f>IF(Tabela1[[#This Row],[magazyn]]="Malbork",F257+Tabela1[[#This Row],[wielkosc_zamowienia]],F257)</f>
        <v>317240</v>
      </c>
      <c r="G258">
        <f>IF(Tabela1[[#This Row],[magazyn]]="Przemysl",G257+Tabela1[[#This Row],[wielkosc_zamowienia]],G257)</f>
        <v>363490</v>
      </c>
      <c r="H258">
        <f>IF(Tabela1[[#This Row],[magazyn]]="Gniezno",H257+Tabela1[[#This Row],[wielkosc_zamowienia]],H257)</f>
        <v>267910</v>
      </c>
    </row>
    <row r="259" spans="1:8" x14ac:dyDescent="0.25">
      <c r="A259">
        <v>258</v>
      </c>
      <c r="B259" s="1">
        <v>44325</v>
      </c>
      <c r="C259" t="s">
        <v>5</v>
      </c>
      <c r="D259">
        <v>7710</v>
      </c>
      <c r="E259">
        <f>IF(Tabela1[[#This Row],[magazyn]]="Ogrodzieniec",E258+Tabela1[[#This Row],[wielkosc_zamowienia]],E258)</f>
        <v>380750</v>
      </c>
      <c r="F259">
        <f>IF(Tabela1[[#This Row],[magazyn]]="Malbork",F258+Tabela1[[#This Row],[wielkosc_zamowienia]],F258)</f>
        <v>317240</v>
      </c>
      <c r="G259">
        <f>IF(Tabela1[[#This Row],[magazyn]]="Przemysl",G258+Tabela1[[#This Row],[wielkosc_zamowienia]],G258)</f>
        <v>371200</v>
      </c>
      <c r="H259">
        <f>IF(Tabela1[[#This Row],[magazyn]]="Gniezno",H258+Tabela1[[#This Row],[wielkosc_zamowienia]],H258)</f>
        <v>267910</v>
      </c>
    </row>
    <row r="260" spans="1:8" x14ac:dyDescent="0.25">
      <c r="A260">
        <v>259</v>
      </c>
      <c r="B260" s="1">
        <v>44325</v>
      </c>
      <c r="C260" t="s">
        <v>6</v>
      </c>
      <c r="D260">
        <v>8090</v>
      </c>
      <c r="E260">
        <f>IF(Tabela1[[#This Row],[magazyn]]="Ogrodzieniec",E259+Tabela1[[#This Row],[wielkosc_zamowienia]],E259)</f>
        <v>380750</v>
      </c>
      <c r="F260">
        <f>IF(Tabela1[[#This Row],[magazyn]]="Malbork",F259+Tabela1[[#This Row],[wielkosc_zamowienia]],F259)</f>
        <v>317240</v>
      </c>
      <c r="G260">
        <f>IF(Tabela1[[#This Row],[magazyn]]="Przemysl",G259+Tabela1[[#This Row],[wielkosc_zamowienia]],G259)</f>
        <v>371200</v>
      </c>
      <c r="H260">
        <f>IF(Tabela1[[#This Row],[magazyn]]="Gniezno",H259+Tabela1[[#This Row],[wielkosc_zamowienia]],H259)</f>
        <v>276000</v>
      </c>
    </row>
    <row r="261" spans="1:8" x14ac:dyDescent="0.25">
      <c r="A261">
        <v>260</v>
      </c>
      <c r="B261" s="1">
        <v>44325</v>
      </c>
      <c r="C261" t="s">
        <v>4</v>
      </c>
      <c r="D261">
        <v>5440</v>
      </c>
      <c r="E261">
        <f>IF(Tabela1[[#This Row],[magazyn]]="Ogrodzieniec",E260+Tabela1[[#This Row],[wielkosc_zamowienia]],E260)</f>
        <v>386190</v>
      </c>
      <c r="F261">
        <f>IF(Tabela1[[#This Row],[magazyn]]="Malbork",F260+Tabela1[[#This Row],[wielkosc_zamowienia]],F260)</f>
        <v>317240</v>
      </c>
      <c r="G261">
        <f>IF(Tabela1[[#This Row],[magazyn]]="Przemysl",G260+Tabela1[[#This Row],[wielkosc_zamowienia]],G260)</f>
        <v>371200</v>
      </c>
      <c r="H261">
        <f>IF(Tabela1[[#This Row],[magazyn]]="Gniezno",H260+Tabela1[[#This Row],[wielkosc_zamowienia]],H260)</f>
        <v>276000</v>
      </c>
    </row>
    <row r="262" spans="1:8" x14ac:dyDescent="0.25">
      <c r="A262">
        <v>261</v>
      </c>
      <c r="B262" s="1">
        <v>44325</v>
      </c>
      <c r="C262" t="s">
        <v>7</v>
      </c>
      <c r="D262">
        <v>4060</v>
      </c>
      <c r="E262">
        <f>IF(Tabela1[[#This Row],[magazyn]]="Ogrodzieniec",E261+Tabela1[[#This Row],[wielkosc_zamowienia]],E261)</f>
        <v>386190</v>
      </c>
      <c r="F262">
        <f>IF(Tabela1[[#This Row],[magazyn]]="Malbork",F261+Tabela1[[#This Row],[wielkosc_zamowienia]],F261)</f>
        <v>321300</v>
      </c>
      <c r="G262">
        <f>IF(Tabela1[[#This Row],[magazyn]]="Przemysl",G261+Tabela1[[#This Row],[wielkosc_zamowienia]],G261)</f>
        <v>371200</v>
      </c>
      <c r="H262">
        <f>IF(Tabela1[[#This Row],[magazyn]]="Gniezno",H261+Tabela1[[#This Row],[wielkosc_zamowienia]],H261)</f>
        <v>276000</v>
      </c>
    </row>
    <row r="263" spans="1:8" x14ac:dyDescent="0.25">
      <c r="A263">
        <v>262</v>
      </c>
      <c r="B263" s="1">
        <v>44326</v>
      </c>
      <c r="C263" t="s">
        <v>5</v>
      </c>
      <c r="D263">
        <v>9620</v>
      </c>
      <c r="E263">
        <f>IF(Tabela1[[#This Row],[magazyn]]="Ogrodzieniec",E262+Tabela1[[#This Row],[wielkosc_zamowienia]],E262)</f>
        <v>386190</v>
      </c>
      <c r="F263">
        <f>IF(Tabela1[[#This Row],[magazyn]]="Malbork",F262+Tabela1[[#This Row],[wielkosc_zamowienia]],F262)</f>
        <v>321300</v>
      </c>
      <c r="G263">
        <f>IF(Tabela1[[#This Row],[magazyn]]="Przemysl",G262+Tabela1[[#This Row],[wielkosc_zamowienia]],G262)</f>
        <v>380820</v>
      </c>
      <c r="H263">
        <f>IF(Tabela1[[#This Row],[magazyn]]="Gniezno",H262+Tabela1[[#This Row],[wielkosc_zamowienia]],H262)</f>
        <v>276000</v>
      </c>
    </row>
    <row r="264" spans="1:8" x14ac:dyDescent="0.25">
      <c r="A264">
        <v>263</v>
      </c>
      <c r="B264" s="1">
        <v>44327</v>
      </c>
      <c r="C264" t="s">
        <v>6</v>
      </c>
      <c r="D264">
        <v>9630</v>
      </c>
      <c r="E264">
        <f>IF(Tabela1[[#This Row],[magazyn]]="Ogrodzieniec",E263+Tabela1[[#This Row],[wielkosc_zamowienia]],E263)</f>
        <v>386190</v>
      </c>
      <c r="F264">
        <f>IF(Tabela1[[#This Row],[magazyn]]="Malbork",F263+Tabela1[[#This Row],[wielkosc_zamowienia]],F263)</f>
        <v>321300</v>
      </c>
      <c r="G264">
        <f>IF(Tabela1[[#This Row],[magazyn]]="Przemysl",G263+Tabela1[[#This Row],[wielkosc_zamowienia]],G263)</f>
        <v>380820</v>
      </c>
      <c r="H264">
        <f>IF(Tabela1[[#This Row],[magazyn]]="Gniezno",H263+Tabela1[[#This Row],[wielkosc_zamowienia]],H263)</f>
        <v>285630</v>
      </c>
    </row>
    <row r="265" spans="1:8" x14ac:dyDescent="0.25">
      <c r="A265">
        <v>264</v>
      </c>
      <c r="B265" s="1">
        <v>44328</v>
      </c>
      <c r="C265" t="s">
        <v>6</v>
      </c>
      <c r="D265">
        <v>390</v>
      </c>
      <c r="E265">
        <f>IF(Tabela1[[#This Row],[magazyn]]="Ogrodzieniec",E264+Tabela1[[#This Row],[wielkosc_zamowienia]],E264)</f>
        <v>386190</v>
      </c>
      <c r="F265">
        <f>IF(Tabela1[[#This Row],[magazyn]]="Malbork",F264+Tabela1[[#This Row],[wielkosc_zamowienia]],F264)</f>
        <v>321300</v>
      </c>
      <c r="G265">
        <f>IF(Tabela1[[#This Row],[magazyn]]="Przemysl",G264+Tabela1[[#This Row],[wielkosc_zamowienia]],G264)</f>
        <v>380820</v>
      </c>
      <c r="H265">
        <f>IF(Tabela1[[#This Row],[magazyn]]="Gniezno",H264+Tabela1[[#This Row],[wielkosc_zamowienia]],H264)</f>
        <v>286020</v>
      </c>
    </row>
    <row r="266" spans="1:8" x14ac:dyDescent="0.25">
      <c r="A266">
        <v>265</v>
      </c>
      <c r="B266" s="1">
        <v>44329</v>
      </c>
      <c r="C266" t="s">
        <v>7</v>
      </c>
      <c r="D266">
        <v>7870</v>
      </c>
      <c r="E266">
        <f>IF(Tabela1[[#This Row],[magazyn]]="Ogrodzieniec",E265+Tabela1[[#This Row],[wielkosc_zamowienia]],E265)</f>
        <v>386190</v>
      </c>
      <c r="F266">
        <f>IF(Tabela1[[#This Row],[magazyn]]="Malbork",F265+Tabela1[[#This Row],[wielkosc_zamowienia]],F265)</f>
        <v>329170</v>
      </c>
      <c r="G266">
        <f>IF(Tabela1[[#This Row],[magazyn]]="Przemysl",G265+Tabela1[[#This Row],[wielkosc_zamowienia]],G265)</f>
        <v>380820</v>
      </c>
      <c r="H266">
        <f>IF(Tabela1[[#This Row],[magazyn]]="Gniezno",H265+Tabela1[[#This Row],[wielkosc_zamowienia]],H265)</f>
        <v>286020</v>
      </c>
    </row>
    <row r="267" spans="1:8" x14ac:dyDescent="0.25">
      <c r="A267">
        <v>266</v>
      </c>
      <c r="B267" s="1">
        <v>44329</v>
      </c>
      <c r="C267" t="s">
        <v>5</v>
      </c>
      <c r="D267">
        <v>4100</v>
      </c>
      <c r="E267">
        <f>IF(Tabela1[[#This Row],[magazyn]]="Ogrodzieniec",E266+Tabela1[[#This Row],[wielkosc_zamowienia]],E266)</f>
        <v>386190</v>
      </c>
      <c r="F267">
        <f>IF(Tabela1[[#This Row],[magazyn]]="Malbork",F266+Tabela1[[#This Row],[wielkosc_zamowienia]],F266)</f>
        <v>329170</v>
      </c>
      <c r="G267">
        <f>IF(Tabela1[[#This Row],[magazyn]]="Przemysl",G266+Tabela1[[#This Row],[wielkosc_zamowienia]],G266)</f>
        <v>384920</v>
      </c>
      <c r="H267">
        <f>IF(Tabela1[[#This Row],[magazyn]]="Gniezno",H266+Tabela1[[#This Row],[wielkosc_zamowienia]],H266)</f>
        <v>286020</v>
      </c>
    </row>
    <row r="268" spans="1:8" x14ac:dyDescent="0.25">
      <c r="A268">
        <v>267</v>
      </c>
      <c r="B268" s="1">
        <v>44329</v>
      </c>
      <c r="C268" t="s">
        <v>4</v>
      </c>
      <c r="D268">
        <v>600</v>
      </c>
      <c r="E268">
        <f>IF(Tabela1[[#This Row],[magazyn]]="Ogrodzieniec",E267+Tabela1[[#This Row],[wielkosc_zamowienia]],E267)</f>
        <v>386790</v>
      </c>
      <c r="F268">
        <f>IF(Tabela1[[#This Row],[magazyn]]="Malbork",F267+Tabela1[[#This Row],[wielkosc_zamowienia]],F267)</f>
        <v>329170</v>
      </c>
      <c r="G268">
        <f>IF(Tabela1[[#This Row],[magazyn]]="Przemysl",G267+Tabela1[[#This Row],[wielkosc_zamowienia]],G267)</f>
        <v>384920</v>
      </c>
      <c r="H268">
        <f>IF(Tabela1[[#This Row],[magazyn]]="Gniezno",H267+Tabela1[[#This Row],[wielkosc_zamowienia]],H267)</f>
        <v>286020</v>
      </c>
    </row>
    <row r="269" spans="1:8" x14ac:dyDescent="0.25">
      <c r="A269">
        <v>268</v>
      </c>
      <c r="B269" s="1">
        <v>44330</v>
      </c>
      <c r="C269" t="s">
        <v>4</v>
      </c>
      <c r="D269">
        <v>1170</v>
      </c>
      <c r="E269">
        <f>IF(Tabela1[[#This Row],[magazyn]]="Ogrodzieniec",E268+Tabela1[[#This Row],[wielkosc_zamowienia]],E268)</f>
        <v>387960</v>
      </c>
      <c r="F269">
        <f>IF(Tabela1[[#This Row],[magazyn]]="Malbork",F268+Tabela1[[#This Row],[wielkosc_zamowienia]],F268)</f>
        <v>329170</v>
      </c>
      <c r="G269">
        <f>IF(Tabela1[[#This Row],[magazyn]]="Przemysl",G268+Tabela1[[#This Row],[wielkosc_zamowienia]],G268)</f>
        <v>384920</v>
      </c>
      <c r="H269">
        <f>IF(Tabela1[[#This Row],[magazyn]]="Gniezno",H268+Tabela1[[#This Row],[wielkosc_zamowienia]],H268)</f>
        <v>286020</v>
      </c>
    </row>
    <row r="270" spans="1:8" x14ac:dyDescent="0.25">
      <c r="A270">
        <v>269</v>
      </c>
      <c r="B270" s="1">
        <v>44330</v>
      </c>
      <c r="C270" t="s">
        <v>7</v>
      </c>
      <c r="D270">
        <v>860</v>
      </c>
      <c r="E270">
        <f>IF(Tabela1[[#This Row],[magazyn]]="Ogrodzieniec",E269+Tabela1[[#This Row],[wielkosc_zamowienia]],E269)</f>
        <v>387960</v>
      </c>
      <c r="F270">
        <f>IF(Tabela1[[#This Row],[magazyn]]="Malbork",F269+Tabela1[[#This Row],[wielkosc_zamowienia]],F269)</f>
        <v>330030</v>
      </c>
      <c r="G270">
        <f>IF(Tabela1[[#This Row],[magazyn]]="Przemysl",G269+Tabela1[[#This Row],[wielkosc_zamowienia]],G269)</f>
        <v>384920</v>
      </c>
      <c r="H270">
        <f>IF(Tabela1[[#This Row],[magazyn]]="Gniezno",H269+Tabela1[[#This Row],[wielkosc_zamowienia]],H269)</f>
        <v>286020</v>
      </c>
    </row>
    <row r="271" spans="1:8" x14ac:dyDescent="0.25">
      <c r="A271">
        <v>270</v>
      </c>
      <c r="B271" s="1">
        <v>44331</v>
      </c>
      <c r="C271" t="s">
        <v>6</v>
      </c>
      <c r="D271">
        <v>2350</v>
      </c>
      <c r="E271">
        <f>IF(Tabela1[[#This Row],[magazyn]]="Ogrodzieniec",E270+Tabela1[[#This Row],[wielkosc_zamowienia]],E270)</f>
        <v>387960</v>
      </c>
      <c r="F271">
        <f>IF(Tabela1[[#This Row],[magazyn]]="Malbork",F270+Tabela1[[#This Row],[wielkosc_zamowienia]],F270)</f>
        <v>330030</v>
      </c>
      <c r="G271">
        <f>IF(Tabela1[[#This Row],[magazyn]]="Przemysl",G270+Tabela1[[#This Row],[wielkosc_zamowienia]],G270)</f>
        <v>384920</v>
      </c>
      <c r="H271">
        <f>IF(Tabela1[[#This Row],[magazyn]]="Gniezno",H270+Tabela1[[#This Row],[wielkosc_zamowienia]],H270)</f>
        <v>288370</v>
      </c>
    </row>
    <row r="272" spans="1:8" x14ac:dyDescent="0.25">
      <c r="A272">
        <v>271</v>
      </c>
      <c r="B272" s="1">
        <v>44331</v>
      </c>
      <c r="C272" t="s">
        <v>7</v>
      </c>
      <c r="D272">
        <v>9230</v>
      </c>
      <c r="E272">
        <f>IF(Tabela1[[#This Row],[magazyn]]="Ogrodzieniec",E271+Tabela1[[#This Row],[wielkosc_zamowienia]],E271)</f>
        <v>387960</v>
      </c>
      <c r="F272">
        <f>IF(Tabela1[[#This Row],[magazyn]]="Malbork",F271+Tabela1[[#This Row],[wielkosc_zamowienia]],F271)</f>
        <v>339260</v>
      </c>
      <c r="G272">
        <f>IF(Tabela1[[#This Row],[magazyn]]="Przemysl",G271+Tabela1[[#This Row],[wielkosc_zamowienia]],G271)</f>
        <v>384920</v>
      </c>
      <c r="H272">
        <f>IF(Tabela1[[#This Row],[magazyn]]="Gniezno",H271+Tabela1[[#This Row],[wielkosc_zamowienia]],H271)</f>
        <v>288370</v>
      </c>
    </row>
    <row r="273" spans="1:8" x14ac:dyDescent="0.25">
      <c r="A273">
        <v>272</v>
      </c>
      <c r="B273" s="1">
        <v>44332</v>
      </c>
      <c r="C273" t="s">
        <v>4</v>
      </c>
      <c r="D273">
        <v>1200</v>
      </c>
      <c r="E273">
        <f>IF(Tabela1[[#This Row],[magazyn]]="Ogrodzieniec",E272+Tabela1[[#This Row],[wielkosc_zamowienia]],E272)</f>
        <v>389160</v>
      </c>
      <c r="F273">
        <f>IF(Tabela1[[#This Row],[magazyn]]="Malbork",F272+Tabela1[[#This Row],[wielkosc_zamowienia]],F272)</f>
        <v>339260</v>
      </c>
      <c r="G273">
        <f>IF(Tabela1[[#This Row],[magazyn]]="Przemysl",G272+Tabela1[[#This Row],[wielkosc_zamowienia]],G272)</f>
        <v>384920</v>
      </c>
      <c r="H273">
        <f>IF(Tabela1[[#This Row],[magazyn]]="Gniezno",H272+Tabela1[[#This Row],[wielkosc_zamowienia]],H272)</f>
        <v>288370</v>
      </c>
    </row>
    <row r="274" spans="1:8" x14ac:dyDescent="0.25">
      <c r="A274">
        <v>273</v>
      </c>
      <c r="B274" s="1">
        <v>44332</v>
      </c>
      <c r="C274" t="s">
        <v>5</v>
      </c>
      <c r="D274">
        <v>7370</v>
      </c>
      <c r="E274">
        <f>IF(Tabela1[[#This Row],[magazyn]]="Ogrodzieniec",E273+Tabela1[[#This Row],[wielkosc_zamowienia]],E273)</f>
        <v>389160</v>
      </c>
      <c r="F274">
        <f>IF(Tabela1[[#This Row],[magazyn]]="Malbork",F273+Tabela1[[#This Row],[wielkosc_zamowienia]],F273)</f>
        <v>339260</v>
      </c>
      <c r="G274">
        <f>IF(Tabela1[[#This Row],[magazyn]]="Przemysl",G273+Tabela1[[#This Row],[wielkosc_zamowienia]],G273)</f>
        <v>392290</v>
      </c>
      <c r="H274">
        <f>IF(Tabela1[[#This Row],[magazyn]]="Gniezno",H273+Tabela1[[#This Row],[wielkosc_zamowienia]],H273)</f>
        <v>288370</v>
      </c>
    </row>
    <row r="275" spans="1:8" x14ac:dyDescent="0.25">
      <c r="A275">
        <v>274</v>
      </c>
      <c r="B275" s="1">
        <v>44333</v>
      </c>
      <c r="C275" t="s">
        <v>4</v>
      </c>
      <c r="D275">
        <v>2210</v>
      </c>
      <c r="E275">
        <f>IF(Tabela1[[#This Row],[magazyn]]="Ogrodzieniec",E274+Tabela1[[#This Row],[wielkosc_zamowienia]],E274)</f>
        <v>391370</v>
      </c>
      <c r="F275">
        <f>IF(Tabela1[[#This Row],[magazyn]]="Malbork",F274+Tabela1[[#This Row],[wielkosc_zamowienia]],F274)</f>
        <v>339260</v>
      </c>
      <c r="G275">
        <f>IF(Tabela1[[#This Row],[magazyn]]="Przemysl",G274+Tabela1[[#This Row],[wielkosc_zamowienia]],G274)</f>
        <v>392290</v>
      </c>
      <c r="H275">
        <f>IF(Tabela1[[#This Row],[magazyn]]="Gniezno",H274+Tabela1[[#This Row],[wielkosc_zamowienia]],H274)</f>
        <v>288370</v>
      </c>
    </row>
    <row r="276" spans="1:8" x14ac:dyDescent="0.25">
      <c r="A276">
        <v>275</v>
      </c>
      <c r="B276" s="1">
        <v>44334</v>
      </c>
      <c r="C276" t="s">
        <v>4</v>
      </c>
      <c r="D276">
        <v>1170</v>
      </c>
      <c r="E276">
        <f>IF(Tabela1[[#This Row],[magazyn]]="Ogrodzieniec",E275+Tabela1[[#This Row],[wielkosc_zamowienia]],E275)</f>
        <v>392540</v>
      </c>
      <c r="F276">
        <f>IF(Tabela1[[#This Row],[magazyn]]="Malbork",F275+Tabela1[[#This Row],[wielkosc_zamowienia]],F275)</f>
        <v>339260</v>
      </c>
      <c r="G276">
        <f>IF(Tabela1[[#This Row],[magazyn]]="Przemysl",G275+Tabela1[[#This Row],[wielkosc_zamowienia]],G275)</f>
        <v>392290</v>
      </c>
      <c r="H276">
        <f>IF(Tabela1[[#This Row],[magazyn]]="Gniezno",H275+Tabela1[[#This Row],[wielkosc_zamowienia]],H275)</f>
        <v>288370</v>
      </c>
    </row>
    <row r="277" spans="1:8" x14ac:dyDescent="0.25">
      <c r="A277">
        <v>276</v>
      </c>
      <c r="B277" s="1">
        <v>44334</v>
      </c>
      <c r="C277" t="s">
        <v>6</v>
      </c>
      <c r="D277">
        <v>4170</v>
      </c>
      <c r="E277">
        <f>IF(Tabela1[[#This Row],[magazyn]]="Ogrodzieniec",E276+Tabela1[[#This Row],[wielkosc_zamowienia]],E276)</f>
        <v>392540</v>
      </c>
      <c r="F277">
        <f>IF(Tabela1[[#This Row],[magazyn]]="Malbork",F276+Tabela1[[#This Row],[wielkosc_zamowienia]],F276)</f>
        <v>339260</v>
      </c>
      <c r="G277">
        <f>IF(Tabela1[[#This Row],[magazyn]]="Przemysl",G276+Tabela1[[#This Row],[wielkosc_zamowienia]],G276)</f>
        <v>392290</v>
      </c>
      <c r="H277">
        <f>IF(Tabela1[[#This Row],[magazyn]]="Gniezno",H276+Tabela1[[#This Row],[wielkosc_zamowienia]],H276)</f>
        <v>292540</v>
      </c>
    </row>
    <row r="278" spans="1:8" x14ac:dyDescent="0.25">
      <c r="A278">
        <v>277</v>
      </c>
      <c r="B278" s="1">
        <v>44334</v>
      </c>
      <c r="C278" t="s">
        <v>5</v>
      </c>
      <c r="D278">
        <v>7330</v>
      </c>
      <c r="E278">
        <f>IF(Tabela1[[#This Row],[magazyn]]="Ogrodzieniec",E277+Tabela1[[#This Row],[wielkosc_zamowienia]],E277)</f>
        <v>392540</v>
      </c>
      <c r="F278">
        <f>IF(Tabela1[[#This Row],[magazyn]]="Malbork",F277+Tabela1[[#This Row],[wielkosc_zamowienia]],F277)</f>
        <v>339260</v>
      </c>
      <c r="G278">
        <f>IF(Tabela1[[#This Row],[magazyn]]="Przemysl",G277+Tabela1[[#This Row],[wielkosc_zamowienia]],G277)</f>
        <v>399620</v>
      </c>
      <c r="H278">
        <f>IF(Tabela1[[#This Row],[magazyn]]="Gniezno",H277+Tabela1[[#This Row],[wielkosc_zamowienia]],H277)</f>
        <v>292540</v>
      </c>
    </row>
    <row r="279" spans="1:8" x14ac:dyDescent="0.25">
      <c r="A279">
        <v>278</v>
      </c>
      <c r="B279" s="1">
        <v>44335</v>
      </c>
      <c r="C279" t="s">
        <v>6</v>
      </c>
      <c r="D279">
        <v>6170</v>
      </c>
      <c r="E279">
        <f>IF(Tabela1[[#This Row],[magazyn]]="Ogrodzieniec",E278+Tabela1[[#This Row],[wielkosc_zamowienia]],E278)</f>
        <v>392540</v>
      </c>
      <c r="F279">
        <f>IF(Tabela1[[#This Row],[magazyn]]="Malbork",F278+Tabela1[[#This Row],[wielkosc_zamowienia]],F278)</f>
        <v>339260</v>
      </c>
      <c r="G279">
        <f>IF(Tabela1[[#This Row],[magazyn]]="Przemysl",G278+Tabela1[[#This Row],[wielkosc_zamowienia]],G278)</f>
        <v>399620</v>
      </c>
      <c r="H279">
        <f>IF(Tabela1[[#This Row],[magazyn]]="Gniezno",H278+Tabela1[[#This Row],[wielkosc_zamowienia]],H278)</f>
        <v>298710</v>
      </c>
    </row>
    <row r="280" spans="1:8" x14ac:dyDescent="0.25">
      <c r="A280">
        <v>279</v>
      </c>
      <c r="B280" s="1">
        <v>44335</v>
      </c>
      <c r="C280" t="s">
        <v>7</v>
      </c>
      <c r="D280">
        <v>5020</v>
      </c>
      <c r="E280">
        <f>IF(Tabela1[[#This Row],[magazyn]]="Ogrodzieniec",E279+Tabela1[[#This Row],[wielkosc_zamowienia]],E279)</f>
        <v>392540</v>
      </c>
      <c r="F280">
        <f>IF(Tabela1[[#This Row],[magazyn]]="Malbork",F279+Tabela1[[#This Row],[wielkosc_zamowienia]],F279)</f>
        <v>344280</v>
      </c>
      <c r="G280">
        <f>IF(Tabela1[[#This Row],[magazyn]]="Przemysl",G279+Tabela1[[#This Row],[wielkosc_zamowienia]],G279)</f>
        <v>399620</v>
      </c>
      <c r="H280">
        <f>IF(Tabela1[[#This Row],[magazyn]]="Gniezno",H279+Tabela1[[#This Row],[wielkosc_zamowienia]],H279)</f>
        <v>298710</v>
      </c>
    </row>
    <row r="281" spans="1:8" x14ac:dyDescent="0.25">
      <c r="A281">
        <v>280</v>
      </c>
      <c r="B281" s="1">
        <v>44335</v>
      </c>
      <c r="C281" t="s">
        <v>4</v>
      </c>
      <c r="D281">
        <v>4470</v>
      </c>
      <c r="E281">
        <f>IF(Tabela1[[#This Row],[magazyn]]="Ogrodzieniec",E280+Tabela1[[#This Row],[wielkosc_zamowienia]],E280)</f>
        <v>397010</v>
      </c>
      <c r="F281">
        <f>IF(Tabela1[[#This Row],[magazyn]]="Malbork",F280+Tabela1[[#This Row],[wielkosc_zamowienia]],F280)</f>
        <v>344280</v>
      </c>
      <c r="G281">
        <f>IF(Tabela1[[#This Row],[magazyn]]="Przemysl",G280+Tabela1[[#This Row],[wielkosc_zamowienia]],G280)</f>
        <v>399620</v>
      </c>
      <c r="H281">
        <f>IF(Tabela1[[#This Row],[magazyn]]="Gniezno",H280+Tabela1[[#This Row],[wielkosc_zamowienia]],H280)</f>
        <v>298710</v>
      </c>
    </row>
    <row r="282" spans="1:8" x14ac:dyDescent="0.25">
      <c r="A282">
        <v>281</v>
      </c>
      <c r="B282" s="1">
        <v>44335</v>
      </c>
      <c r="C282" t="s">
        <v>5</v>
      </c>
      <c r="D282">
        <v>8450</v>
      </c>
      <c r="E282">
        <f>IF(Tabela1[[#This Row],[magazyn]]="Ogrodzieniec",E281+Tabela1[[#This Row],[wielkosc_zamowienia]],E281)</f>
        <v>397010</v>
      </c>
      <c r="F282">
        <f>IF(Tabela1[[#This Row],[magazyn]]="Malbork",F281+Tabela1[[#This Row],[wielkosc_zamowienia]],F281)</f>
        <v>344280</v>
      </c>
      <c r="G282">
        <f>IF(Tabela1[[#This Row],[magazyn]]="Przemysl",G281+Tabela1[[#This Row],[wielkosc_zamowienia]],G281)</f>
        <v>408070</v>
      </c>
      <c r="H282">
        <f>IF(Tabela1[[#This Row],[magazyn]]="Gniezno",H281+Tabela1[[#This Row],[wielkosc_zamowienia]],H281)</f>
        <v>298710</v>
      </c>
    </row>
    <row r="283" spans="1:8" x14ac:dyDescent="0.25">
      <c r="A283">
        <v>282</v>
      </c>
      <c r="B283" s="1">
        <v>44336</v>
      </c>
      <c r="C283" t="s">
        <v>4</v>
      </c>
      <c r="D283">
        <v>2250</v>
      </c>
      <c r="E283">
        <f>IF(Tabela1[[#This Row],[magazyn]]="Ogrodzieniec",E282+Tabela1[[#This Row],[wielkosc_zamowienia]],E282)</f>
        <v>399260</v>
      </c>
      <c r="F283">
        <f>IF(Tabela1[[#This Row],[magazyn]]="Malbork",F282+Tabela1[[#This Row],[wielkosc_zamowienia]],F282)</f>
        <v>344280</v>
      </c>
      <c r="G283">
        <f>IF(Tabela1[[#This Row],[magazyn]]="Przemysl",G282+Tabela1[[#This Row],[wielkosc_zamowienia]],G282)</f>
        <v>408070</v>
      </c>
      <c r="H283">
        <f>IF(Tabela1[[#This Row],[magazyn]]="Gniezno",H282+Tabela1[[#This Row],[wielkosc_zamowienia]],H282)</f>
        <v>298710</v>
      </c>
    </row>
    <row r="284" spans="1:8" x14ac:dyDescent="0.25">
      <c r="A284">
        <v>283</v>
      </c>
      <c r="B284" s="1">
        <v>44336</v>
      </c>
      <c r="C284" t="s">
        <v>5</v>
      </c>
      <c r="D284">
        <v>6050</v>
      </c>
      <c r="E284">
        <f>IF(Tabela1[[#This Row],[magazyn]]="Ogrodzieniec",E283+Tabela1[[#This Row],[wielkosc_zamowienia]],E283)</f>
        <v>399260</v>
      </c>
      <c r="F284">
        <f>IF(Tabela1[[#This Row],[magazyn]]="Malbork",F283+Tabela1[[#This Row],[wielkosc_zamowienia]],F283)</f>
        <v>344280</v>
      </c>
      <c r="G284">
        <f>IF(Tabela1[[#This Row],[magazyn]]="Przemysl",G283+Tabela1[[#This Row],[wielkosc_zamowienia]],G283)</f>
        <v>414120</v>
      </c>
      <c r="H284">
        <f>IF(Tabela1[[#This Row],[magazyn]]="Gniezno",H283+Tabela1[[#This Row],[wielkosc_zamowienia]],H283)</f>
        <v>298710</v>
      </c>
    </row>
    <row r="285" spans="1:8" x14ac:dyDescent="0.25">
      <c r="A285">
        <v>284</v>
      </c>
      <c r="B285" s="1">
        <v>44337</v>
      </c>
      <c r="C285" t="s">
        <v>5</v>
      </c>
      <c r="D285">
        <v>5490</v>
      </c>
      <c r="E285">
        <f>IF(Tabela1[[#This Row],[magazyn]]="Ogrodzieniec",E284+Tabela1[[#This Row],[wielkosc_zamowienia]],E284)</f>
        <v>399260</v>
      </c>
      <c r="F285">
        <f>IF(Tabela1[[#This Row],[magazyn]]="Malbork",F284+Tabela1[[#This Row],[wielkosc_zamowienia]],F284)</f>
        <v>344280</v>
      </c>
      <c r="G285">
        <f>IF(Tabela1[[#This Row],[magazyn]]="Przemysl",G284+Tabela1[[#This Row],[wielkosc_zamowienia]],G284)</f>
        <v>419610</v>
      </c>
      <c r="H285">
        <f>IF(Tabela1[[#This Row],[magazyn]]="Gniezno",H284+Tabela1[[#This Row],[wielkosc_zamowienia]],H284)</f>
        <v>298710</v>
      </c>
    </row>
    <row r="286" spans="1:8" x14ac:dyDescent="0.25">
      <c r="A286">
        <v>285</v>
      </c>
      <c r="B286" s="1">
        <v>44338</v>
      </c>
      <c r="C286" t="s">
        <v>7</v>
      </c>
      <c r="D286">
        <v>3000</v>
      </c>
      <c r="E286">
        <f>IF(Tabela1[[#This Row],[magazyn]]="Ogrodzieniec",E285+Tabela1[[#This Row],[wielkosc_zamowienia]],E285)</f>
        <v>399260</v>
      </c>
      <c r="F286">
        <f>IF(Tabela1[[#This Row],[magazyn]]="Malbork",F285+Tabela1[[#This Row],[wielkosc_zamowienia]],F285)</f>
        <v>347280</v>
      </c>
      <c r="G286">
        <f>IF(Tabela1[[#This Row],[magazyn]]="Przemysl",G285+Tabela1[[#This Row],[wielkosc_zamowienia]],G285)</f>
        <v>419610</v>
      </c>
      <c r="H286">
        <f>IF(Tabela1[[#This Row],[magazyn]]="Gniezno",H285+Tabela1[[#This Row],[wielkosc_zamowienia]],H285)</f>
        <v>298710</v>
      </c>
    </row>
    <row r="287" spans="1:8" x14ac:dyDescent="0.25">
      <c r="A287">
        <v>286</v>
      </c>
      <c r="B287" s="1">
        <v>44338</v>
      </c>
      <c r="C287" t="s">
        <v>6</v>
      </c>
      <c r="D287">
        <v>9670</v>
      </c>
      <c r="E287">
        <f>IF(Tabela1[[#This Row],[magazyn]]="Ogrodzieniec",E286+Tabela1[[#This Row],[wielkosc_zamowienia]],E286)</f>
        <v>399260</v>
      </c>
      <c r="F287">
        <f>IF(Tabela1[[#This Row],[magazyn]]="Malbork",F286+Tabela1[[#This Row],[wielkosc_zamowienia]],F286)</f>
        <v>347280</v>
      </c>
      <c r="G287">
        <f>IF(Tabela1[[#This Row],[magazyn]]="Przemysl",G286+Tabela1[[#This Row],[wielkosc_zamowienia]],G286)</f>
        <v>419610</v>
      </c>
      <c r="H287">
        <f>IF(Tabela1[[#This Row],[magazyn]]="Gniezno",H286+Tabela1[[#This Row],[wielkosc_zamowienia]],H286)</f>
        <v>308380</v>
      </c>
    </row>
    <row r="288" spans="1:8" x14ac:dyDescent="0.25">
      <c r="A288">
        <v>287</v>
      </c>
      <c r="B288" s="1">
        <v>44339</v>
      </c>
      <c r="C288" t="s">
        <v>7</v>
      </c>
      <c r="D288">
        <v>3710</v>
      </c>
      <c r="E288">
        <f>IF(Tabela1[[#This Row],[magazyn]]="Ogrodzieniec",E287+Tabela1[[#This Row],[wielkosc_zamowienia]],E287)</f>
        <v>399260</v>
      </c>
      <c r="F288">
        <f>IF(Tabela1[[#This Row],[magazyn]]="Malbork",F287+Tabela1[[#This Row],[wielkosc_zamowienia]],F287)</f>
        <v>350990</v>
      </c>
      <c r="G288">
        <f>IF(Tabela1[[#This Row],[magazyn]]="Przemysl",G287+Tabela1[[#This Row],[wielkosc_zamowienia]],G287)</f>
        <v>419610</v>
      </c>
      <c r="H288">
        <f>IF(Tabela1[[#This Row],[magazyn]]="Gniezno",H287+Tabela1[[#This Row],[wielkosc_zamowienia]],H287)</f>
        <v>308380</v>
      </c>
    </row>
    <row r="289" spans="1:8" x14ac:dyDescent="0.25">
      <c r="A289">
        <v>288</v>
      </c>
      <c r="B289" s="1">
        <v>44339</v>
      </c>
      <c r="C289" t="s">
        <v>5</v>
      </c>
      <c r="D289">
        <v>2680</v>
      </c>
      <c r="E289">
        <f>IF(Tabela1[[#This Row],[magazyn]]="Ogrodzieniec",E288+Tabela1[[#This Row],[wielkosc_zamowienia]],E288)</f>
        <v>399260</v>
      </c>
      <c r="F289">
        <f>IF(Tabela1[[#This Row],[magazyn]]="Malbork",F288+Tabela1[[#This Row],[wielkosc_zamowienia]],F288)</f>
        <v>350990</v>
      </c>
      <c r="G289">
        <f>IF(Tabela1[[#This Row],[magazyn]]="Przemysl",G288+Tabela1[[#This Row],[wielkosc_zamowienia]],G288)</f>
        <v>422290</v>
      </c>
      <c r="H289">
        <f>IF(Tabela1[[#This Row],[magazyn]]="Gniezno",H288+Tabela1[[#This Row],[wielkosc_zamowienia]],H288)</f>
        <v>308380</v>
      </c>
    </row>
    <row r="290" spans="1:8" x14ac:dyDescent="0.25">
      <c r="A290">
        <v>289</v>
      </c>
      <c r="B290" s="1">
        <v>44339</v>
      </c>
      <c r="C290" t="s">
        <v>4</v>
      </c>
      <c r="D290">
        <v>4700</v>
      </c>
      <c r="E290">
        <f>IF(Tabela1[[#This Row],[magazyn]]="Ogrodzieniec",E289+Tabela1[[#This Row],[wielkosc_zamowienia]],E289)</f>
        <v>403960</v>
      </c>
      <c r="F290">
        <f>IF(Tabela1[[#This Row],[magazyn]]="Malbork",F289+Tabela1[[#This Row],[wielkosc_zamowienia]],F289)</f>
        <v>350990</v>
      </c>
      <c r="G290">
        <f>IF(Tabela1[[#This Row],[magazyn]]="Przemysl",G289+Tabela1[[#This Row],[wielkosc_zamowienia]],G289)</f>
        <v>422290</v>
      </c>
      <c r="H290">
        <f>IF(Tabela1[[#This Row],[magazyn]]="Gniezno",H289+Tabela1[[#This Row],[wielkosc_zamowienia]],H289)</f>
        <v>308380</v>
      </c>
    </row>
    <row r="291" spans="1:8" x14ac:dyDescent="0.25">
      <c r="A291">
        <v>290</v>
      </c>
      <c r="B291" s="1">
        <v>44340</v>
      </c>
      <c r="C291" t="s">
        <v>4</v>
      </c>
      <c r="D291">
        <v>1830</v>
      </c>
      <c r="E291">
        <f>IF(Tabela1[[#This Row],[magazyn]]="Ogrodzieniec",E290+Tabela1[[#This Row],[wielkosc_zamowienia]],E290)</f>
        <v>405790</v>
      </c>
      <c r="F291">
        <f>IF(Tabela1[[#This Row],[magazyn]]="Malbork",F290+Tabela1[[#This Row],[wielkosc_zamowienia]],F290)</f>
        <v>350990</v>
      </c>
      <c r="G291">
        <f>IF(Tabela1[[#This Row],[magazyn]]="Przemysl",G290+Tabela1[[#This Row],[wielkosc_zamowienia]],G290)</f>
        <v>422290</v>
      </c>
      <c r="H291">
        <f>IF(Tabela1[[#This Row],[magazyn]]="Gniezno",H290+Tabela1[[#This Row],[wielkosc_zamowienia]],H290)</f>
        <v>308380</v>
      </c>
    </row>
    <row r="292" spans="1:8" x14ac:dyDescent="0.25">
      <c r="A292">
        <v>291</v>
      </c>
      <c r="B292" s="1">
        <v>44340</v>
      </c>
      <c r="C292" t="s">
        <v>5</v>
      </c>
      <c r="D292">
        <v>4100</v>
      </c>
      <c r="E292">
        <f>IF(Tabela1[[#This Row],[magazyn]]="Ogrodzieniec",E291+Tabela1[[#This Row],[wielkosc_zamowienia]],E291)</f>
        <v>405790</v>
      </c>
      <c r="F292">
        <f>IF(Tabela1[[#This Row],[magazyn]]="Malbork",F291+Tabela1[[#This Row],[wielkosc_zamowienia]],F291)</f>
        <v>350990</v>
      </c>
      <c r="G292">
        <f>IF(Tabela1[[#This Row],[magazyn]]="Przemysl",G291+Tabela1[[#This Row],[wielkosc_zamowienia]],G291)</f>
        <v>426390</v>
      </c>
      <c r="H292">
        <f>IF(Tabela1[[#This Row],[magazyn]]="Gniezno",H291+Tabela1[[#This Row],[wielkosc_zamowienia]],H291)</f>
        <v>308380</v>
      </c>
    </row>
    <row r="293" spans="1:8" x14ac:dyDescent="0.25">
      <c r="A293">
        <v>292</v>
      </c>
      <c r="B293" s="1">
        <v>44341</v>
      </c>
      <c r="C293" t="s">
        <v>7</v>
      </c>
      <c r="D293">
        <v>7870</v>
      </c>
      <c r="E293">
        <f>IF(Tabela1[[#This Row],[magazyn]]="Ogrodzieniec",E292+Tabela1[[#This Row],[wielkosc_zamowienia]],E292)</f>
        <v>405790</v>
      </c>
      <c r="F293">
        <f>IF(Tabela1[[#This Row],[magazyn]]="Malbork",F292+Tabela1[[#This Row],[wielkosc_zamowienia]],F292)</f>
        <v>358860</v>
      </c>
      <c r="G293">
        <f>IF(Tabela1[[#This Row],[magazyn]]="Przemysl",G292+Tabela1[[#This Row],[wielkosc_zamowienia]],G292)</f>
        <v>426390</v>
      </c>
      <c r="H293">
        <f>IF(Tabela1[[#This Row],[magazyn]]="Gniezno",H292+Tabela1[[#This Row],[wielkosc_zamowienia]],H292)</f>
        <v>308380</v>
      </c>
    </row>
    <row r="294" spans="1:8" x14ac:dyDescent="0.25">
      <c r="A294">
        <v>293</v>
      </c>
      <c r="B294" s="1">
        <v>44341</v>
      </c>
      <c r="C294" t="s">
        <v>5</v>
      </c>
      <c r="D294">
        <v>7160</v>
      </c>
      <c r="E294">
        <f>IF(Tabela1[[#This Row],[magazyn]]="Ogrodzieniec",E293+Tabela1[[#This Row],[wielkosc_zamowienia]],E293)</f>
        <v>405790</v>
      </c>
      <c r="F294">
        <f>IF(Tabela1[[#This Row],[magazyn]]="Malbork",F293+Tabela1[[#This Row],[wielkosc_zamowienia]],F293)</f>
        <v>358860</v>
      </c>
      <c r="G294">
        <f>IF(Tabela1[[#This Row],[magazyn]]="Przemysl",G293+Tabela1[[#This Row],[wielkosc_zamowienia]],G293)</f>
        <v>433550</v>
      </c>
      <c r="H294">
        <f>IF(Tabela1[[#This Row],[magazyn]]="Gniezno",H293+Tabela1[[#This Row],[wielkosc_zamowienia]],H293)</f>
        <v>308380</v>
      </c>
    </row>
    <row r="295" spans="1:8" x14ac:dyDescent="0.25">
      <c r="A295">
        <v>294</v>
      </c>
      <c r="B295" s="1">
        <v>44341</v>
      </c>
      <c r="C295" t="s">
        <v>6</v>
      </c>
      <c r="D295">
        <v>9200</v>
      </c>
      <c r="E295">
        <f>IF(Tabela1[[#This Row],[magazyn]]="Ogrodzieniec",E294+Tabela1[[#This Row],[wielkosc_zamowienia]],E294)</f>
        <v>405790</v>
      </c>
      <c r="F295">
        <f>IF(Tabela1[[#This Row],[magazyn]]="Malbork",F294+Tabela1[[#This Row],[wielkosc_zamowienia]],F294)</f>
        <v>358860</v>
      </c>
      <c r="G295">
        <f>IF(Tabela1[[#This Row],[magazyn]]="Przemysl",G294+Tabela1[[#This Row],[wielkosc_zamowienia]],G294)</f>
        <v>433550</v>
      </c>
      <c r="H295">
        <f>IF(Tabela1[[#This Row],[magazyn]]="Gniezno",H294+Tabela1[[#This Row],[wielkosc_zamowienia]],H294)</f>
        <v>317580</v>
      </c>
    </row>
    <row r="296" spans="1:8" x14ac:dyDescent="0.25">
      <c r="A296">
        <v>295</v>
      </c>
      <c r="B296" s="1">
        <v>44342</v>
      </c>
      <c r="C296" t="s">
        <v>5</v>
      </c>
      <c r="D296">
        <v>7390</v>
      </c>
      <c r="E296">
        <f>IF(Tabela1[[#This Row],[magazyn]]="Ogrodzieniec",E295+Tabela1[[#This Row],[wielkosc_zamowienia]],E295)</f>
        <v>405790</v>
      </c>
      <c r="F296">
        <f>IF(Tabela1[[#This Row],[magazyn]]="Malbork",F295+Tabela1[[#This Row],[wielkosc_zamowienia]],F295)</f>
        <v>358860</v>
      </c>
      <c r="G296">
        <f>IF(Tabela1[[#This Row],[magazyn]]="Przemysl",G295+Tabela1[[#This Row],[wielkosc_zamowienia]],G295)</f>
        <v>440940</v>
      </c>
      <c r="H296">
        <f>IF(Tabela1[[#This Row],[magazyn]]="Gniezno",H295+Tabela1[[#This Row],[wielkosc_zamowienia]],H295)</f>
        <v>317580</v>
      </c>
    </row>
    <row r="297" spans="1:8" x14ac:dyDescent="0.25">
      <c r="A297">
        <v>296</v>
      </c>
      <c r="B297" s="1">
        <v>44342</v>
      </c>
      <c r="C297" t="s">
        <v>4</v>
      </c>
      <c r="D297">
        <v>4560</v>
      </c>
      <c r="E297">
        <f>IF(Tabela1[[#This Row],[magazyn]]="Ogrodzieniec",E296+Tabela1[[#This Row],[wielkosc_zamowienia]],E296)</f>
        <v>410350</v>
      </c>
      <c r="F297">
        <f>IF(Tabela1[[#This Row],[magazyn]]="Malbork",F296+Tabela1[[#This Row],[wielkosc_zamowienia]],F296)</f>
        <v>358860</v>
      </c>
      <c r="G297">
        <f>IF(Tabela1[[#This Row],[magazyn]]="Przemysl",G296+Tabela1[[#This Row],[wielkosc_zamowienia]],G296)</f>
        <v>440940</v>
      </c>
      <c r="H297">
        <f>IF(Tabela1[[#This Row],[magazyn]]="Gniezno",H296+Tabela1[[#This Row],[wielkosc_zamowienia]],H296)</f>
        <v>317580</v>
      </c>
    </row>
    <row r="298" spans="1:8" x14ac:dyDescent="0.25">
      <c r="A298">
        <v>297</v>
      </c>
      <c r="B298" s="1">
        <v>44343</v>
      </c>
      <c r="C298" t="s">
        <v>5</v>
      </c>
      <c r="D298">
        <v>8680</v>
      </c>
      <c r="E298">
        <f>IF(Tabela1[[#This Row],[magazyn]]="Ogrodzieniec",E297+Tabela1[[#This Row],[wielkosc_zamowienia]],E297)</f>
        <v>410350</v>
      </c>
      <c r="F298">
        <f>IF(Tabela1[[#This Row],[magazyn]]="Malbork",F297+Tabela1[[#This Row],[wielkosc_zamowienia]],F297)</f>
        <v>358860</v>
      </c>
      <c r="G298">
        <f>IF(Tabela1[[#This Row],[magazyn]]="Przemysl",G297+Tabela1[[#This Row],[wielkosc_zamowienia]],G297)</f>
        <v>449620</v>
      </c>
      <c r="H298">
        <f>IF(Tabela1[[#This Row],[magazyn]]="Gniezno",H297+Tabela1[[#This Row],[wielkosc_zamowienia]],H297)</f>
        <v>317580</v>
      </c>
    </row>
    <row r="299" spans="1:8" x14ac:dyDescent="0.25">
      <c r="A299">
        <v>298</v>
      </c>
      <c r="B299" s="1">
        <v>44343</v>
      </c>
      <c r="C299" t="s">
        <v>4</v>
      </c>
      <c r="D299">
        <v>3110</v>
      </c>
      <c r="E299">
        <f>IF(Tabela1[[#This Row],[magazyn]]="Ogrodzieniec",E298+Tabela1[[#This Row],[wielkosc_zamowienia]],E298)</f>
        <v>413460</v>
      </c>
      <c r="F299">
        <f>IF(Tabela1[[#This Row],[magazyn]]="Malbork",F298+Tabela1[[#This Row],[wielkosc_zamowienia]],F298)</f>
        <v>358860</v>
      </c>
      <c r="G299">
        <f>IF(Tabela1[[#This Row],[magazyn]]="Przemysl",G298+Tabela1[[#This Row],[wielkosc_zamowienia]],G298)</f>
        <v>449620</v>
      </c>
      <c r="H299">
        <f>IF(Tabela1[[#This Row],[magazyn]]="Gniezno",H298+Tabela1[[#This Row],[wielkosc_zamowienia]],H298)</f>
        <v>317580</v>
      </c>
    </row>
    <row r="300" spans="1:8" x14ac:dyDescent="0.25">
      <c r="A300">
        <v>299</v>
      </c>
      <c r="B300" s="1">
        <v>44343</v>
      </c>
      <c r="C300" t="s">
        <v>7</v>
      </c>
      <c r="D300">
        <v>8770</v>
      </c>
      <c r="E300">
        <f>IF(Tabela1[[#This Row],[magazyn]]="Ogrodzieniec",E299+Tabela1[[#This Row],[wielkosc_zamowienia]],E299)</f>
        <v>413460</v>
      </c>
      <c r="F300">
        <f>IF(Tabela1[[#This Row],[magazyn]]="Malbork",F299+Tabela1[[#This Row],[wielkosc_zamowienia]],F299)</f>
        <v>367630</v>
      </c>
      <c r="G300">
        <f>IF(Tabela1[[#This Row],[magazyn]]="Przemysl",G299+Tabela1[[#This Row],[wielkosc_zamowienia]],G299)</f>
        <v>449620</v>
      </c>
      <c r="H300">
        <f>IF(Tabela1[[#This Row],[magazyn]]="Gniezno",H299+Tabela1[[#This Row],[wielkosc_zamowienia]],H299)</f>
        <v>317580</v>
      </c>
    </row>
    <row r="301" spans="1:8" x14ac:dyDescent="0.25">
      <c r="A301">
        <v>300</v>
      </c>
      <c r="B301" s="1">
        <v>44344</v>
      </c>
      <c r="C301" t="s">
        <v>7</v>
      </c>
      <c r="D301">
        <v>6900</v>
      </c>
      <c r="E301">
        <f>IF(Tabela1[[#This Row],[magazyn]]="Ogrodzieniec",E300+Tabela1[[#This Row],[wielkosc_zamowienia]],E300)</f>
        <v>413460</v>
      </c>
      <c r="F301">
        <f>IF(Tabela1[[#This Row],[magazyn]]="Malbork",F300+Tabela1[[#This Row],[wielkosc_zamowienia]],F300)</f>
        <v>374530</v>
      </c>
      <c r="G301">
        <f>IF(Tabela1[[#This Row],[magazyn]]="Przemysl",G300+Tabela1[[#This Row],[wielkosc_zamowienia]],G300)</f>
        <v>449620</v>
      </c>
      <c r="H301">
        <f>IF(Tabela1[[#This Row],[magazyn]]="Gniezno",H300+Tabela1[[#This Row],[wielkosc_zamowienia]],H300)</f>
        <v>317580</v>
      </c>
    </row>
    <row r="302" spans="1:8" x14ac:dyDescent="0.25">
      <c r="A302">
        <v>301</v>
      </c>
      <c r="B302" s="1">
        <v>44344</v>
      </c>
      <c r="C302" t="s">
        <v>4</v>
      </c>
      <c r="D302">
        <v>9220</v>
      </c>
      <c r="E302">
        <f>IF(Tabela1[[#This Row],[magazyn]]="Ogrodzieniec",E301+Tabela1[[#This Row],[wielkosc_zamowienia]],E301)</f>
        <v>422680</v>
      </c>
      <c r="F302">
        <f>IF(Tabela1[[#This Row],[magazyn]]="Malbork",F301+Tabela1[[#This Row],[wielkosc_zamowienia]],F301)</f>
        <v>374530</v>
      </c>
      <c r="G302">
        <f>IF(Tabela1[[#This Row],[magazyn]]="Przemysl",G301+Tabela1[[#This Row],[wielkosc_zamowienia]],G301)</f>
        <v>449620</v>
      </c>
      <c r="H302">
        <f>IF(Tabela1[[#This Row],[magazyn]]="Gniezno",H301+Tabela1[[#This Row],[wielkosc_zamowienia]],H301)</f>
        <v>317580</v>
      </c>
    </row>
    <row r="303" spans="1:8" x14ac:dyDescent="0.25">
      <c r="A303">
        <v>302</v>
      </c>
      <c r="B303" s="1">
        <v>44345</v>
      </c>
      <c r="C303" t="s">
        <v>4</v>
      </c>
      <c r="D303">
        <v>9740</v>
      </c>
      <c r="E303">
        <f>IF(Tabela1[[#This Row],[magazyn]]="Ogrodzieniec",E302+Tabela1[[#This Row],[wielkosc_zamowienia]],E302)</f>
        <v>432420</v>
      </c>
      <c r="F303">
        <f>IF(Tabela1[[#This Row],[magazyn]]="Malbork",F302+Tabela1[[#This Row],[wielkosc_zamowienia]],F302)</f>
        <v>374530</v>
      </c>
      <c r="G303">
        <f>IF(Tabela1[[#This Row],[magazyn]]="Przemysl",G302+Tabela1[[#This Row],[wielkosc_zamowienia]],G302)</f>
        <v>449620</v>
      </c>
      <c r="H303">
        <f>IF(Tabela1[[#This Row],[magazyn]]="Gniezno",H302+Tabela1[[#This Row],[wielkosc_zamowienia]],H302)</f>
        <v>317580</v>
      </c>
    </row>
    <row r="304" spans="1:8" x14ac:dyDescent="0.25">
      <c r="A304">
        <v>303</v>
      </c>
      <c r="B304" s="1">
        <v>44346</v>
      </c>
      <c r="C304" t="s">
        <v>4</v>
      </c>
      <c r="D304">
        <v>4500</v>
      </c>
      <c r="E304">
        <f>IF(Tabela1[[#This Row],[magazyn]]="Ogrodzieniec",E303+Tabela1[[#This Row],[wielkosc_zamowienia]],E303)</f>
        <v>436920</v>
      </c>
      <c r="F304">
        <f>IF(Tabela1[[#This Row],[magazyn]]="Malbork",F303+Tabela1[[#This Row],[wielkosc_zamowienia]],F303)</f>
        <v>374530</v>
      </c>
      <c r="G304">
        <f>IF(Tabela1[[#This Row],[magazyn]]="Przemysl",G303+Tabela1[[#This Row],[wielkosc_zamowienia]],G303)</f>
        <v>449620</v>
      </c>
      <c r="H304">
        <f>IF(Tabela1[[#This Row],[magazyn]]="Gniezno",H303+Tabela1[[#This Row],[wielkosc_zamowienia]],H303)</f>
        <v>317580</v>
      </c>
    </row>
    <row r="305" spans="1:8" x14ac:dyDescent="0.25">
      <c r="A305">
        <v>304</v>
      </c>
      <c r="B305" s="1">
        <v>44346</v>
      </c>
      <c r="C305" t="s">
        <v>6</v>
      </c>
      <c r="D305">
        <v>9950</v>
      </c>
      <c r="E305">
        <f>IF(Tabela1[[#This Row],[magazyn]]="Ogrodzieniec",E304+Tabela1[[#This Row],[wielkosc_zamowienia]],E304)</f>
        <v>436920</v>
      </c>
      <c r="F305">
        <f>IF(Tabela1[[#This Row],[magazyn]]="Malbork",F304+Tabela1[[#This Row],[wielkosc_zamowienia]],F304)</f>
        <v>374530</v>
      </c>
      <c r="G305">
        <f>IF(Tabela1[[#This Row],[magazyn]]="Przemysl",G304+Tabela1[[#This Row],[wielkosc_zamowienia]],G304)</f>
        <v>449620</v>
      </c>
      <c r="H305">
        <f>IF(Tabela1[[#This Row],[magazyn]]="Gniezno",H304+Tabela1[[#This Row],[wielkosc_zamowienia]],H304)</f>
        <v>327530</v>
      </c>
    </row>
    <row r="306" spans="1:8" x14ac:dyDescent="0.25">
      <c r="A306">
        <v>305</v>
      </c>
      <c r="B306" s="1">
        <v>44347</v>
      </c>
      <c r="C306" t="s">
        <v>4</v>
      </c>
      <c r="D306">
        <v>9960</v>
      </c>
      <c r="E306">
        <f>IF(Tabela1[[#This Row],[magazyn]]="Ogrodzieniec",E305+Tabela1[[#This Row],[wielkosc_zamowienia]],E305)</f>
        <v>446880</v>
      </c>
      <c r="F306">
        <f>IF(Tabela1[[#This Row],[magazyn]]="Malbork",F305+Tabela1[[#This Row],[wielkosc_zamowienia]],F305)</f>
        <v>374530</v>
      </c>
      <c r="G306">
        <f>IF(Tabela1[[#This Row],[magazyn]]="Przemysl",G305+Tabela1[[#This Row],[wielkosc_zamowienia]],G305)</f>
        <v>449620</v>
      </c>
      <c r="H306">
        <f>IF(Tabela1[[#This Row],[magazyn]]="Gniezno",H305+Tabela1[[#This Row],[wielkosc_zamowienia]],H305)</f>
        <v>327530</v>
      </c>
    </row>
    <row r="307" spans="1:8" x14ac:dyDescent="0.25">
      <c r="A307">
        <v>306</v>
      </c>
      <c r="B307" s="1">
        <v>44347</v>
      </c>
      <c r="C307" t="s">
        <v>6</v>
      </c>
      <c r="D307">
        <v>8880</v>
      </c>
      <c r="E307">
        <f>IF(Tabela1[[#This Row],[magazyn]]="Ogrodzieniec",E306+Tabela1[[#This Row],[wielkosc_zamowienia]],E306)</f>
        <v>446880</v>
      </c>
      <c r="F307">
        <f>IF(Tabela1[[#This Row],[magazyn]]="Malbork",F306+Tabela1[[#This Row],[wielkosc_zamowienia]],F306)</f>
        <v>374530</v>
      </c>
      <c r="G307">
        <f>IF(Tabela1[[#This Row],[magazyn]]="Przemysl",G306+Tabela1[[#This Row],[wielkosc_zamowienia]],G306)</f>
        <v>449620</v>
      </c>
      <c r="H307">
        <f>IF(Tabela1[[#This Row],[magazyn]]="Gniezno",H306+Tabela1[[#This Row],[wielkosc_zamowienia]],H306)</f>
        <v>336410</v>
      </c>
    </row>
    <row r="308" spans="1:8" x14ac:dyDescent="0.25">
      <c r="A308">
        <v>307</v>
      </c>
      <c r="B308" s="1">
        <v>44347</v>
      </c>
      <c r="C308" t="s">
        <v>5</v>
      </c>
      <c r="D308">
        <v>4160</v>
      </c>
      <c r="E308">
        <f>IF(Tabela1[[#This Row],[magazyn]]="Ogrodzieniec",E307+Tabela1[[#This Row],[wielkosc_zamowienia]],E307)</f>
        <v>446880</v>
      </c>
      <c r="F308">
        <f>IF(Tabela1[[#This Row],[magazyn]]="Malbork",F307+Tabela1[[#This Row],[wielkosc_zamowienia]],F307)</f>
        <v>374530</v>
      </c>
      <c r="G308">
        <f>IF(Tabela1[[#This Row],[magazyn]]="Przemysl",G307+Tabela1[[#This Row],[wielkosc_zamowienia]],G307)</f>
        <v>453780</v>
      </c>
      <c r="H308">
        <f>IF(Tabela1[[#This Row],[magazyn]]="Gniezno",H307+Tabela1[[#This Row],[wielkosc_zamowienia]],H307)</f>
        <v>336410</v>
      </c>
    </row>
    <row r="309" spans="1:8" x14ac:dyDescent="0.25">
      <c r="A309">
        <v>308</v>
      </c>
      <c r="B309" s="1">
        <v>44348</v>
      </c>
      <c r="C309" t="s">
        <v>5</v>
      </c>
      <c r="D309">
        <v>6300</v>
      </c>
      <c r="E309">
        <f>IF(Tabela1[[#This Row],[magazyn]]="Ogrodzieniec",E308+Tabela1[[#This Row],[wielkosc_zamowienia]],E308)</f>
        <v>446880</v>
      </c>
      <c r="F309">
        <f>IF(Tabela1[[#This Row],[magazyn]]="Malbork",F308+Tabela1[[#This Row],[wielkosc_zamowienia]],F308)</f>
        <v>374530</v>
      </c>
      <c r="G309">
        <f>IF(Tabela1[[#This Row],[magazyn]]="Przemysl",G308+Tabela1[[#This Row],[wielkosc_zamowienia]],G308)</f>
        <v>460080</v>
      </c>
      <c r="H309">
        <f>IF(Tabela1[[#This Row],[magazyn]]="Gniezno",H308+Tabela1[[#This Row],[wielkosc_zamowienia]],H308)</f>
        <v>336410</v>
      </c>
    </row>
    <row r="310" spans="1:8" x14ac:dyDescent="0.25">
      <c r="A310">
        <v>309</v>
      </c>
      <c r="B310" s="1">
        <v>44348</v>
      </c>
      <c r="C310" t="s">
        <v>7</v>
      </c>
      <c r="D310">
        <v>9040</v>
      </c>
      <c r="E310">
        <f>IF(Tabela1[[#This Row],[magazyn]]="Ogrodzieniec",E309+Tabela1[[#This Row],[wielkosc_zamowienia]],E309)</f>
        <v>446880</v>
      </c>
      <c r="F310">
        <f>IF(Tabela1[[#This Row],[magazyn]]="Malbork",F309+Tabela1[[#This Row],[wielkosc_zamowienia]],F309)</f>
        <v>383570</v>
      </c>
      <c r="G310">
        <f>IF(Tabela1[[#This Row],[magazyn]]="Przemysl",G309+Tabela1[[#This Row],[wielkosc_zamowienia]],G309)</f>
        <v>460080</v>
      </c>
      <c r="H310">
        <f>IF(Tabela1[[#This Row],[magazyn]]="Gniezno",H309+Tabela1[[#This Row],[wielkosc_zamowienia]],H309)</f>
        <v>336410</v>
      </c>
    </row>
    <row r="311" spans="1:8" x14ac:dyDescent="0.25">
      <c r="A311">
        <v>310</v>
      </c>
      <c r="B311" s="1">
        <v>44349</v>
      </c>
      <c r="C311" t="s">
        <v>7</v>
      </c>
      <c r="D311">
        <v>8880</v>
      </c>
      <c r="E311">
        <f>IF(Tabela1[[#This Row],[magazyn]]="Ogrodzieniec",E310+Tabela1[[#This Row],[wielkosc_zamowienia]],E310)</f>
        <v>446880</v>
      </c>
      <c r="F311">
        <f>IF(Tabela1[[#This Row],[magazyn]]="Malbork",F310+Tabela1[[#This Row],[wielkosc_zamowienia]],F310)</f>
        <v>392450</v>
      </c>
      <c r="G311">
        <f>IF(Tabela1[[#This Row],[magazyn]]="Przemysl",G310+Tabela1[[#This Row],[wielkosc_zamowienia]],G310)</f>
        <v>460080</v>
      </c>
      <c r="H311">
        <f>IF(Tabela1[[#This Row],[magazyn]]="Gniezno",H310+Tabela1[[#This Row],[wielkosc_zamowienia]],H310)</f>
        <v>336410</v>
      </c>
    </row>
    <row r="312" spans="1:8" x14ac:dyDescent="0.25">
      <c r="A312">
        <v>311</v>
      </c>
      <c r="B312" s="1">
        <v>44350</v>
      </c>
      <c r="C312" t="s">
        <v>4</v>
      </c>
      <c r="D312">
        <v>5030</v>
      </c>
      <c r="E312">
        <f>IF(Tabela1[[#This Row],[magazyn]]="Ogrodzieniec",E311+Tabela1[[#This Row],[wielkosc_zamowienia]],E311)</f>
        <v>451910</v>
      </c>
      <c r="F312">
        <f>IF(Tabela1[[#This Row],[magazyn]]="Malbork",F311+Tabela1[[#This Row],[wielkosc_zamowienia]],F311)</f>
        <v>392450</v>
      </c>
      <c r="G312">
        <f>IF(Tabela1[[#This Row],[magazyn]]="Przemysl",G311+Tabela1[[#This Row],[wielkosc_zamowienia]],G311)</f>
        <v>460080</v>
      </c>
      <c r="H312">
        <f>IF(Tabela1[[#This Row],[magazyn]]="Gniezno",H311+Tabela1[[#This Row],[wielkosc_zamowienia]],H311)</f>
        <v>336410</v>
      </c>
    </row>
    <row r="313" spans="1:8" x14ac:dyDescent="0.25">
      <c r="A313">
        <v>312</v>
      </c>
      <c r="B313" s="1">
        <v>44350</v>
      </c>
      <c r="C313" t="s">
        <v>6</v>
      </c>
      <c r="D313">
        <v>6010</v>
      </c>
      <c r="E313">
        <f>IF(Tabela1[[#This Row],[magazyn]]="Ogrodzieniec",E312+Tabela1[[#This Row],[wielkosc_zamowienia]],E312)</f>
        <v>451910</v>
      </c>
      <c r="F313">
        <f>IF(Tabela1[[#This Row],[magazyn]]="Malbork",F312+Tabela1[[#This Row],[wielkosc_zamowienia]],F312)</f>
        <v>392450</v>
      </c>
      <c r="G313">
        <f>IF(Tabela1[[#This Row],[magazyn]]="Przemysl",G312+Tabela1[[#This Row],[wielkosc_zamowienia]],G312)</f>
        <v>460080</v>
      </c>
      <c r="H313">
        <f>IF(Tabela1[[#This Row],[magazyn]]="Gniezno",H312+Tabela1[[#This Row],[wielkosc_zamowienia]],H312)</f>
        <v>342420</v>
      </c>
    </row>
    <row r="314" spans="1:8" x14ac:dyDescent="0.25">
      <c r="A314">
        <v>313</v>
      </c>
      <c r="B314" s="1">
        <v>44351</v>
      </c>
      <c r="C314" t="s">
        <v>5</v>
      </c>
      <c r="D314">
        <v>8880</v>
      </c>
      <c r="E314">
        <f>IF(Tabela1[[#This Row],[magazyn]]="Ogrodzieniec",E313+Tabela1[[#This Row],[wielkosc_zamowienia]],E313)</f>
        <v>451910</v>
      </c>
      <c r="F314">
        <f>IF(Tabela1[[#This Row],[magazyn]]="Malbork",F313+Tabela1[[#This Row],[wielkosc_zamowienia]],F313)</f>
        <v>392450</v>
      </c>
      <c r="G314">
        <f>IF(Tabela1[[#This Row],[magazyn]]="Przemysl",G313+Tabela1[[#This Row],[wielkosc_zamowienia]],G313)</f>
        <v>468960</v>
      </c>
      <c r="H314">
        <f>IF(Tabela1[[#This Row],[magazyn]]="Gniezno",H313+Tabela1[[#This Row],[wielkosc_zamowienia]],H313)</f>
        <v>342420</v>
      </c>
    </row>
    <row r="315" spans="1:8" x14ac:dyDescent="0.25">
      <c r="A315">
        <v>314</v>
      </c>
      <c r="B315" s="1">
        <v>44352</v>
      </c>
      <c r="C315" t="s">
        <v>4</v>
      </c>
      <c r="D315">
        <v>5490</v>
      </c>
      <c r="E315">
        <f>IF(Tabela1[[#This Row],[magazyn]]="Ogrodzieniec",E314+Tabela1[[#This Row],[wielkosc_zamowienia]],E314)</f>
        <v>457400</v>
      </c>
      <c r="F315">
        <f>IF(Tabela1[[#This Row],[magazyn]]="Malbork",F314+Tabela1[[#This Row],[wielkosc_zamowienia]],F314)</f>
        <v>392450</v>
      </c>
      <c r="G315">
        <f>IF(Tabela1[[#This Row],[magazyn]]="Przemysl",G314+Tabela1[[#This Row],[wielkosc_zamowienia]],G314)</f>
        <v>468960</v>
      </c>
      <c r="H315">
        <f>IF(Tabela1[[#This Row],[magazyn]]="Gniezno",H314+Tabela1[[#This Row],[wielkosc_zamowienia]],H314)</f>
        <v>342420</v>
      </c>
    </row>
    <row r="316" spans="1:8" x14ac:dyDescent="0.25">
      <c r="A316">
        <v>315</v>
      </c>
      <c r="B316" s="1">
        <v>44353</v>
      </c>
      <c r="C316" t="s">
        <v>7</v>
      </c>
      <c r="D316">
        <v>9370</v>
      </c>
      <c r="E316">
        <f>IF(Tabela1[[#This Row],[magazyn]]="Ogrodzieniec",E315+Tabela1[[#This Row],[wielkosc_zamowienia]],E315)</f>
        <v>457400</v>
      </c>
      <c r="F316">
        <f>IF(Tabela1[[#This Row],[magazyn]]="Malbork",F315+Tabela1[[#This Row],[wielkosc_zamowienia]],F315)</f>
        <v>401820</v>
      </c>
      <c r="G316">
        <f>IF(Tabela1[[#This Row],[magazyn]]="Przemysl",G315+Tabela1[[#This Row],[wielkosc_zamowienia]],G315)</f>
        <v>468960</v>
      </c>
      <c r="H316">
        <f>IF(Tabela1[[#This Row],[magazyn]]="Gniezno",H315+Tabela1[[#This Row],[wielkosc_zamowienia]],H315)</f>
        <v>342420</v>
      </c>
    </row>
    <row r="317" spans="1:8" x14ac:dyDescent="0.25">
      <c r="A317">
        <v>316</v>
      </c>
      <c r="B317" s="1">
        <v>44353</v>
      </c>
      <c r="C317" t="s">
        <v>4</v>
      </c>
      <c r="D317">
        <v>6790</v>
      </c>
      <c r="E317">
        <f>IF(Tabela1[[#This Row],[magazyn]]="Ogrodzieniec",E316+Tabela1[[#This Row],[wielkosc_zamowienia]],E316)</f>
        <v>464190</v>
      </c>
      <c r="F317">
        <f>IF(Tabela1[[#This Row],[magazyn]]="Malbork",F316+Tabela1[[#This Row],[wielkosc_zamowienia]],F316)</f>
        <v>401820</v>
      </c>
      <c r="G317">
        <f>IF(Tabela1[[#This Row],[magazyn]]="Przemysl",G316+Tabela1[[#This Row],[wielkosc_zamowienia]],G316)</f>
        <v>468960</v>
      </c>
      <c r="H317">
        <f>IF(Tabela1[[#This Row],[magazyn]]="Gniezno",H316+Tabela1[[#This Row],[wielkosc_zamowienia]],H316)</f>
        <v>342420</v>
      </c>
    </row>
    <row r="318" spans="1:8" x14ac:dyDescent="0.25">
      <c r="A318">
        <v>317</v>
      </c>
      <c r="B318" s="1">
        <v>44354</v>
      </c>
      <c r="C318" t="s">
        <v>5</v>
      </c>
      <c r="D318">
        <v>2540</v>
      </c>
      <c r="E318">
        <f>IF(Tabela1[[#This Row],[magazyn]]="Ogrodzieniec",E317+Tabela1[[#This Row],[wielkosc_zamowienia]],E317)</f>
        <v>464190</v>
      </c>
      <c r="F318">
        <f>IF(Tabela1[[#This Row],[magazyn]]="Malbork",F317+Tabela1[[#This Row],[wielkosc_zamowienia]],F317)</f>
        <v>401820</v>
      </c>
      <c r="G318">
        <f>IF(Tabela1[[#This Row],[magazyn]]="Przemysl",G317+Tabela1[[#This Row],[wielkosc_zamowienia]],G317)</f>
        <v>471500</v>
      </c>
      <c r="H318">
        <f>IF(Tabela1[[#This Row],[magazyn]]="Gniezno",H317+Tabela1[[#This Row],[wielkosc_zamowienia]],H317)</f>
        <v>342420</v>
      </c>
    </row>
    <row r="319" spans="1:8" x14ac:dyDescent="0.25">
      <c r="A319">
        <v>318</v>
      </c>
      <c r="B319" s="1">
        <v>44354</v>
      </c>
      <c r="C319" t="s">
        <v>4</v>
      </c>
      <c r="D319">
        <v>5530</v>
      </c>
      <c r="E319">
        <f>IF(Tabela1[[#This Row],[magazyn]]="Ogrodzieniec",E318+Tabela1[[#This Row],[wielkosc_zamowienia]],E318)</f>
        <v>469720</v>
      </c>
      <c r="F319">
        <f>IF(Tabela1[[#This Row],[magazyn]]="Malbork",F318+Tabela1[[#This Row],[wielkosc_zamowienia]],F318)</f>
        <v>401820</v>
      </c>
      <c r="G319">
        <f>IF(Tabela1[[#This Row],[magazyn]]="Przemysl",G318+Tabela1[[#This Row],[wielkosc_zamowienia]],G318)</f>
        <v>471500</v>
      </c>
      <c r="H319">
        <f>IF(Tabela1[[#This Row],[magazyn]]="Gniezno",H318+Tabela1[[#This Row],[wielkosc_zamowienia]],H318)</f>
        <v>342420</v>
      </c>
    </row>
    <row r="320" spans="1:8" x14ac:dyDescent="0.25">
      <c r="A320">
        <v>319</v>
      </c>
      <c r="B320" s="1">
        <v>44354</v>
      </c>
      <c r="C320" t="s">
        <v>7</v>
      </c>
      <c r="D320">
        <v>7020</v>
      </c>
      <c r="E320">
        <f>IF(Tabela1[[#This Row],[magazyn]]="Ogrodzieniec",E319+Tabela1[[#This Row],[wielkosc_zamowienia]],E319)</f>
        <v>469720</v>
      </c>
      <c r="F320">
        <f>IF(Tabela1[[#This Row],[magazyn]]="Malbork",F319+Tabela1[[#This Row],[wielkosc_zamowienia]],F319)</f>
        <v>408840</v>
      </c>
      <c r="G320">
        <f>IF(Tabela1[[#This Row],[magazyn]]="Przemysl",G319+Tabela1[[#This Row],[wielkosc_zamowienia]],G319)</f>
        <v>471500</v>
      </c>
      <c r="H320">
        <f>IF(Tabela1[[#This Row],[magazyn]]="Gniezno",H319+Tabela1[[#This Row],[wielkosc_zamowienia]],H319)</f>
        <v>342420</v>
      </c>
    </row>
    <row r="321" spans="1:8" x14ac:dyDescent="0.25">
      <c r="A321">
        <v>320</v>
      </c>
      <c r="B321" s="1">
        <v>44355</v>
      </c>
      <c r="C321" t="s">
        <v>5</v>
      </c>
      <c r="D321">
        <v>2330</v>
      </c>
      <c r="E321">
        <f>IF(Tabela1[[#This Row],[magazyn]]="Ogrodzieniec",E320+Tabela1[[#This Row],[wielkosc_zamowienia]],E320)</f>
        <v>469720</v>
      </c>
      <c r="F321">
        <f>IF(Tabela1[[#This Row],[magazyn]]="Malbork",F320+Tabela1[[#This Row],[wielkosc_zamowienia]],F320)</f>
        <v>408840</v>
      </c>
      <c r="G321">
        <f>IF(Tabela1[[#This Row],[magazyn]]="Przemysl",G320+Tabela1[[#This Row],[wielkosc_zamowienia]],G320)</f>
        <v>473830</v>
      </c>
      <c r="H321">
        <f>IF(Tabela1[[#This Row],[magazyn]]="Gniezno",H320+Tabela1[[#This Row],[wielkosc_zamowienia]],H320)</f>
        <v>342420</v>
      </c>
    </row>
    <row r="322" spans="1:8" x14ac:dyDescent="0.25">
      <c r="A322">
        <v>321</v>
      </c>
      <c r="B322" s="1">
        <v>44356</v>
      </c>
      <c r="C322" t="s">
        <v>4</v>
      </c>
      <c r="D322">
        <v>5550</v>
      </c>
      <c r="E322">
        <f>IF(Tabela1[[#This Row],[magazyn]]="Ogrodzieniec",E321+Tabela1[[#This Row],[wielkosc_zamowienia]],E321)</f>
        <v>475270</v>
      </c>
      <c r="F322">
        <f>IF(Tabela1[[#This Row],[magazyn]]="Malbork",F321+Tabela1[[#This Row],[wielkosc_zamowienia]],F321)</f>
        <v>408840</v>
      </c>
      <c r="G322">
        <f>IF(Tabela1[[#This Row],[magazyn]]="Przemysl",G321+Tabela1[[#This Row],[wielkosc_zamowienia]],G321)</f>
        <v>473830</v>
      </c>
      <c r="H322">
        <f>IF(Tabela1[[#This Row],[magazyn]]="Gniezno",H321+Tabela1[[#This Row],[wielkosc_zamowienia]],H321)</f>
        <v>342420</v>
      </c>
    </row>
    <row r="323" spans="1:8" x14ac:dyDescent="0.25">
      <c r="A323">
        <v>322</v>
      </c>
      <c r="B323" s="1">
        <v>44356</v>
      </c>
      <c r="C323" t="s">
        <v>6</v>
      </c>
      <c r="D323">
        <v>6150</v>
      </c>
      <c r="E323">
        <f>IF(Tabela1[[#This Row],[magazyn]]="Ogrodzieniec",E322+Tabela1[[#This Row],[wielkosc_zamowienia]],E322)</f>
        <v>475270</v>
      </c>
      <c r="F323">
        <f>IF(Tabela1[[#This Row],[magazyn]]="Malbork",F322+Tabela1[[#This Row],[wielkosc_zamowienia]],F322)</f>
        <v>408840</v>
      </c>
      <c r="G323">
        <f>IF(Tabela1[[#This Row],[magazyn]]="Przemysl",G322+Tabela1[[#This Row],[wielkosc_zamowienia]],G322)</f>
        <v>473830</v>
      </c>
      <c r="H323">
        <f>IF(Tabela1[[#This Row],[magazyn]]="Gniezno",H322+Tabela1[[#This Row],[wielkosc_zamowienia]],H322)</f>
        <v>348570</v>
      </c>
    </row>
    <row r="324" spans="1:8" x14ac:dyDescent="0.25">
      <c r="A324">
        <v>323</v>
      </c>
      <c r="B324" s="1">
        <v>44357</v>
      </c>
      <c r="C324" t="s">
        <v>7</v>
      </c>
      <c r="D324">
        <v>3220</v>
      </c>
      <c r="E324">
        <f>IF(Tabela1[[#This Row],[magazyn]]="Ogrodzieniec",E323+Tabela1[[#This Row],[wielkosc_zamowienia]],E323)</f>
        <v>475270</v>
      </c>
      <c r="F324">
        <f>IF(Tabela1[[#This Row],[magazyn]]="Malbork",F323+Tabela1[[#This Row],[wielkosc_zamowienia]],F323)</f>
        <v>412060</v>
      </c>
      <c r="G324">
        <f>IF(Tabela1[[#This Row],[magazyn]]="Przemysl",G323+Tabela1[[#This Row],[wielkosc_zamowienia]],G323)</f>
        <v>473830</v>
      </c>
      <c r="H324">
        <f>IF(Tabela1[[#This Row],[magazyn]]="Gniezno",H323+Tabela1[[#This Row],[wielkosc_zamowienia]],H323)</f>
        <v>348570</v>
      </c>
    </row>
    <row r="325" spans="1:8" x14ac:dyDescent="0.25">
      <c r="A325">
        <v>324</v>
      </c>
      <c r="B325" s="1">
        <v>44357</v>
      </c>
      <c r="C325" t="s">
        <v>4</v>
      </c>
      <c r="D325">
        <v>4330</v>
      </c>
      <c r="E325">
        <f>IF(Tabela1[[#This Row],[magazyn]]="Ogrodzieniec",E324+Tabela1[[#This Row],[wielkosc_zamowienia]],E324)</f>
        <v>479600</v>
      </c>
      <c r="F325">
        <f>IF(Tabela1[[#This Row],[magazyn]]="Malbork",F324+Tabela1[[#This Row],[wielkosc_zamowienia]],F324)</f>
        <v>412060</v>
      </c>
      <c r="G325">
        <f>IF(Tabela1[[#This Row],[magazyn]]="Przemysl",G324+Tabela1[[#This Row],[wielkosc_zamowienia]],G324)</f>
        <v>473830</v>
      </c>
      <c r="H325">
        <f>IF(Tabela1[[#This Row],[magazyn]]="Gniezno",H324+Tabela1[[#This Row],[wielkosc_zamowienia]],H324)</f>
        <v>348570</v>
      </c>
    </row>
    <row r="326" spans="1:8" x14ac:dyDescent="0.25">
      <c r="A326">
        <v>325</v>
      </c>
      <c r="B326" s="1">
        <v>44357</v>
      </c>
      <c r="C326" t="s">
        <v>5</v>
      </c>
      <c r="D326">
        <v>4000</v>
      </c>
      <c r="E326">
        <f>IF(Tabela1[[#This Row],[magazyn]]="Ogrodzieniec",E325+Tabela1[[#This Row],[wielkosc_zamowienia]],E325)</f>
        <v>479600</v>
      </c>
      <c r="F326">
        <f>IF(Tabela1[[#This Row],[magazyn]]="Malbork",F325+Tabela1[[#This Row],[wielkosc_zamowienia]],F325)</f>
        <v>412060</v>
      </c>
      <c r="G326">
        <f>IF(Tabela1[[#This Row],[magazyn]]="Przemysl",G325+Tabela1[[#This Row],[wielkosc_zamowienia]],G325)</f>
        <v>477830</v>
      </c>
      <c r="H326">
        <f>IF(Tabela1[[#This Row],[magazyn]]="Gniezno",H325+Tabela1[[#This Row],[wielkosc_zamowienia]],H325)</f>
        <v>348570</v>
      </c>
    </row>
    <row r="327" spans="1:8" x14ac:dyDescent="0.25">
      <c r="A327">
        <v>326</v>
      </c>
      <c r="B327" s="1">
        <v>44358</v>
      </c>
      <c r="C327" t="s">
        <v>7</v>
      </c>
      <c r="D327">
        <v>4970</v>
      </c>
      <c r="E327">
        <f>IF(Tabela1[[#This Row],[magazyn]]="Ogrodzieniec",E326+Tabela1[[#This Row],[wielkosc_zamowienia]],E326)</f>
        <v>479600</v>
      </c>
      <c r="F327">
        <f>IF(Tabela1[[#This Row],[magazyn]]="Malbork",F326+Tabela1[[#This Row],[wielkosc_zamowienia]],F326)</f>
        <v>417030</v>
      </c>
      <c r="G327">
        <f>IF(Tabela1[[#This Row],[magazyn]]="Przemysl",G326+Tabela1[[#This Row],[wielkosc_zamowienia]],G326)</f>
        <v>477830</v>
      </c>
      <c r="H327">
        <f>IF(Tabela1[[#This Row],[magazyn]]="Gniezno",H326+Tabela1[[#This Row],[wielkosc_zamowienia]],H326)</f>
        <v>348570</v>
      </c>
    </row>
    <row r="328" spans="1:8" x14ac:dyDescent="0.25">
      <c r="A328">
        <v>327</v>
      </c>
      <c r="B328" s="1">
        <v>44358</v>
      </c>
      <c r="C328" t="s">
        <v>6</v>
      </c>
      <c r="D328">
        <v>8900</v>
      </c>
      <c r="E328">
        <f>IF(Tabela1[[#This Row],[magazyn]]="Ogrodzieniec",E327+Tabela1[[#This Row],[wielkosc_zamowienia]],E327)</f>
        <v>479600</v>
      </c>
      <c r="F328">
        <f>IF(Tabela1[[#This Row],[magazyn]]="Malbork",F327+Tabela1[[#This Row],[wielkosc_zamowienia]],F327)</f>
        <v>417030</v>
      </c>
      <c r="G328">
        <f>IF(Tabela1[[#This Row],[magazyn]]="Przemysl",G327+Tabela1[[#This Row],[wielkosc_zamowienia]],G327)</f>
        <v>477830</v>
      </c>
      <c r="H328">
        <f>IF(Tabela1[[#This Row],[magazyn]]="Gniezno",H327+Tabela1[[#This Row],[wielkosc_zamowienia]],H327)</f>
        <v>357470</v>
      </c>
    </row>
    <row r="329" spans="1:8" x14ac:dyDescent="0.25">
      <c r="A329">
        <v>328</v>
      </c>
      <c r="B329" s="1">
        <v>44359</v>
      </c>
      <c r="C329" t="s">
        <v>5</v>
      </c>
      <c r="D329">
        <v>5340</v>
      </c>
      <c r="E329">
        <f>IF(Tabela1[[#This Row],[magazyn]]="Ogrodzieniec",E328+Tabela1[[#This Row],[wielkosc_zamowienia]],E328)</f>
        <v>479600</v>
      </c>
      <c r="F329">
        <f>IF(Tabela1[[#This Row],[magazyn]]="Malbork",F328+Tabela1[[#This Row],[wielkosc_zamowienia]],F328)</f>
        <v>417030</v>
      </c>
      <c r="G329">
        <f>IF(Tabela1[[#This Row],[magazyn]]="Przemysl",G328+Tabela1[[#This Row],[wielkosc_zamowienia]],G328)</f>
        <v>483170</v>
      </c>
      <c r="H329">
        <f>IF(Tabela1[[#This Row],[magazyn]]="Gniezno",H328+Tabela1[[#This Row],[wielkosc_zamowienia]],H328)</f>
        <v>357470</v>
      </c>
    </row>
    <row r="330" spans="1:8" x14ac:dyDescent="0.25">
      <c r="A330">
        <v>329</v>
      </c>
      <c r="B330" s="1">
        <v>44359</v>
      </c>
      <c r="C330" t="s">
        <v>4</v>
      </c>
      <c r="D330">
        <v>2240</v>
      </c>
      <c r="E330">
        <f>IF(Tabela1[[#This Row],[magazyn]]="Ogrodzieniec",E329+Tabela1[[#This Row],[wielkosc_zamowienia]],E329)</f>
        <v>481840</v>
      </c>
      <c r="F330">
        <f>IF(Tabela1[[#This Row],[magazyn]]="Malbork",F329+Tabela1[[#This Row],[wielkosc_zamowienia]],F329)</f>
        <v>417030</v>
      </c>
      <c r="G330">
        <f>IF(Tabela1[[#This Row],[magazyn]]="Przemysl",G329+Tabela1[[#This Row],[wielkosc_zamowienia]],G329)</f>
        <v>483170</v>
      </c>
      <c r="H330">
        <f>IF(Tabela1[[#This Row],[magazyn]]="Gniezno",H329+Tabela1[[#This Row],[wielkosc_zamowienia]],H329)</f>
        <v>357470</v>
      </c>
    </row>
    <row r="331" spans="1:8" x14ac:dyDescent="0.25">
      <c r="A331">
        <v>330</v>
      </c>
      <c r="B331" s="1">
        <v>44360</v>
      </c>
      <c r="C331" t="s">
        <v>4</v>
      </c>
      <c r="D331">
        <v>1810</v>
      </c>
      <c r="E331">
        <f>IF(Tabela1[[#This Row],[magazyn]]="Ogrodzieniec",E330+Tabela1[[#This Row],[wielkosc_zamowienia]],E330)</f>
        <v>483650</v>
      </c>
      <c r="F331">
        <f>IF(Tabela1[[#This Row],[magazyn]]="Malbork",F330+Tabela1[[#This Row],[wielkosc_zamowienia]],F330)</f>
        <v>417030</v>
      </c>
      <c r="G331">
        <f>IF(Tabela1[[#This Row],[magazyn]]="Przemysl",G330+Tabela1[[#This Row],[wielkosc_zamowienia]],G330)</f>
        <v>483170</v>
      </c>
      <c r="H331">
        <f>IF(Tabela1[[#This Row],[magazyn]]="Gniezno",H330+Tabela1[[#This Row],[wielkosc_zamowienia]],H330)</f>
        <v>357470</v>
      </c>
    </row>
    <row r="332" spans="1:8" x14ac:dyDescent="0.25">
      <c r="A332">
        <v>331</v>
      </c>
      <c r="B332" s="1">
        <v>44360</v>
      </c>
      <c r="C332" t="s">
        <v>6</v>
      </c>
      <c r="D332">
        <v>7960</v>
      </c>
      <c r="E332">
        <f>IF(Tabela1[[#This Row],[magazyn]]="Ogrodzieniec",E331+Tabela1[[#This Row],[wielkosc_zamowienia]],E331)</f>
        <v>483650</v>
      </c>
      <c r="F332">
        <f>IF(Tabela1[[#This Row],[magazyn]]="Malbork",F331+Tabela1[[#This Row],[wielkosc_zamowienia]],F331)</f>
        <v>417030</v>
      </c>
      <c r="G332">
        <f>IF(Tabela1[[#This Row],[magazyn]]="Przemysl",G331+Tabela1[[#This Row],[wielkosc_zamowienia]],G331)</f>
        <v>483170</v>
      </c>
      <c r="H332">
        <f>IF(Tabela1[[#This Row],[magazyn]]="Gniezno",H331+Tabela1[[#This Row],[wielkosc_zamowienia]],H331)</f>
        <v>365430</v>
      </c>
    </row>
    <row r="333" spans="1:8" x14ac:dyDescent="0.25">
      <c r="A333">
        <v>332</v>
      </c>
      <c r="B333" s="1">
        <v>44360</v>
      </c>
      <c r="C333" t="s">
        <v>5</v>
      </c>
      <c r="D333">
        <v>9400</v>
      </c>
      <c r="E333">
        <f>IF(Tabela1[[#This Row],[magazyn]]="Ogrodzieniec",E332+Tabela1[[#This Row],[wielkosc_zamowienia]],E332)</f>
        <v>483650</v>
      </c>
      <c r="F333">
        <f>IF(Tabela1[[#This Row],[magazyn]]="Malbork",F332+Tabela1[[#This Row],[wielkosc_zamowienia]],F332)</f>
        <v>417030</v>
      </c>
      <c r="G333">
        <f>IF(Tabela1[[#This Row],[magazyn]]="Przemysl",G332+Tabela1[[#This Row],[wielkosc_zamowienia]],G332)</f>
        <v>492570</v>
      </c>
      <c r="H333">
        <f>IF(Tabela1[[#This Row],[magazyn]]="Gniezno",H332+Tabela1[[#This Row],[wielkosc_zamowienia]],H332)</f>
        <v>365430</v>
      </c>
    </row>
    <row r="334" spans="1:8" x14ac:dyDescent="0.25">
      <c r="A334">
        <v>333</v>
      </c>
      <c r="B334" s="1">
        <v>44361</v>
      </c>
      <c r="C334" t="s">
        <v>7</v>
      </c>
      <c r="D334">
        <v>5380</v>
      </c>
      <c r="E334">
        <f>IF(Tabela1[[#This Row],[magazyn]]="Ogrodzieniec",E333+Tabela1[[#This Row],[wielkosc_zamowienia]],E333)</f>
        <v>483650</v>
      </c>
      <c r="F334">
        <f>IF(Tabela1[[#This Row],[magazyn]]="Malbork",F333+Tabela1[[#This Row],[wielkosc_zamowienia]],F333)</f>
        <v>422410</v>
      </c>
      <c r="G334">
        <f>IF(Tabela1[[#This Row],[magazyn]]="Przemysl",G333+Tabela1[[#This Row],[wielkosc_zamowienia]],G333)</f>
        <v>492570</v>
      </c>
      <c r="H334">
        <f>IF(Tabela1[[#This Row],[magazyn]]="Gniezno",H333+Tabela1[[#This Row],[wielkosc_zamowienia]],H333)</f>
        <v>365430</v>
      </c>
    </row>
    <row r="335" spans="1:8" x14ac:dyDescent="0.25">
      <c r="A335">
        <v>334</v>
      </c>
      <c r="B335" s="1">
        <v>44361</v>
      </c>
      <c r="C335" t="s">
        <v>5</v>
      </c>
      <c r="D335">
        <v>4220</v>
      </c>
      <c r="E335">
        <f>IF(Tabela1[[#This Row],[magazyn]]="Ogrodzieniec",E334+Tabela1[[#This Row],[wielkosc_zamowienia]],E334)</f>
        <v>483650</v>
      </c>
      <c r="F335">
        <f>IF(Tabela1[[#This Row],[magazyn]]="Malbork",F334+Tabela1[[#This Row],[wielkosc_zamowienia]],F334)</f>
        <v>422410</v>
      </c>
      <c r="G335">
        <f>IF(Tabela1[[#This Row],[magazyn]]="Przemysl",G334+Tabela1[[#This Row],[wielkosc_zamowienia]],G334)</f>
        <v>496790</v>
      </c>
      <c r="H335">
        <f>IF(Tabela1[[#This Row],[magazyn]]="Gniezno",H334+Tabela1[[#This Row],[wielkosc_zamowienia]],H334)</f>
        <v>365430</v>
      </c>
    </row>
    <row r="336" spans="1:8" x14ac:dyDescent="0.25">
      <c r="A336">
        <v>335</v>
      </c>
      <c r="B336" s="1">
        <v>44361</v>
      </c>
      <c r="C336" t="s">
        <v>4</v>
      </c>
      <c r="D336">
        <v>1230</v>
      </c>
      <c r="E336">
        <f>IF(Tabela1[[#This Row],[magazyn]]="Ogrodzieniec",E335+Tabela1[[#This Row],[wielkosc_zamowienia]],E335)</f>
        <v>484880</v>
      </c>
      <c r="F336">
        <f>IF(Tabela1[[#This Row],[magazyn]]="Malbork",F335+Tabela1[[#This Row],[wielkosc_zamowienia]],F335)</f>
        <v>422410</v>
      </c>
      <c r="G336">
        <f>IF(Tabela1[[#This Row],[magazyn]]="Przemysl",G335+Tabela1[[#This Row],[wielkosc_zamowienia]],G335)</f>
        <v>496790</v>
      </c>
      <c r="H336">
        <f>IF(Tabela1[[#This Row],[magazyn]]="Gniezno",H335+Tabela1[[#This Row],[wielkosc_zamowienia]],H335)</f>
        <v>365430</v>
      </c>
    </row>
    <row r="337" spans="1:8" x14ac:dyDescent="0.25">
      <c r="A337">
        <v>336</v>
      </c>
      <c r="B337" s="1">
        <v>44362</v>
      </c>
      <c r="C337" t="s">
        <v>7</v>
      </c>
      <c r="D337">
        <v>1920</v>
      </c>
      <c r="E337">
        <f>IF(Tabela1[[#This Row],[magazyn]]="Ogrodzieniec",E336+Tabela1[[#This Row],[wielkosc_zamowienia]],E336)</f>
        <v>484880</v>
      </c>
      <c r="F337">
        <f>IF(Tabela1[[#This Row],[magazyn]]="Malbork",F336+Tabela1[[#This Row],[wielkosc_zamowienia]],F336)</f>
        <v>424330</v>
      </c>
      <c r="G337">
        <f>IF(Tabela1[[#This Row],[magazyn]]="Przemysl",G336+Tabela1[[#This Row],[wielkosc_zamowienia]],G336)</f>
        <v>496790</v>
      </c>
      <c r="H337">
        <f>IF(Tabela1[[#This Row],[magazyn]]="Gniezno",H336+Tabela1[[#This Row],[wielkosc_zamowienia]],H336)</f>
        <v>365430</v>
      </c>
    </row>
    <row r="338" spans="1:8" x14ac:dyDescent="0.25">
      <c r="A338">
        <v>337</v>
      </c>
      <c r="B338" s="1">
        <v>44362</v>
      </c>
      <c r="C338" t="s">
        <v>5</v>
      </c>
      <c r="D338">
        <v>6790</v>
      </c>
      <c r="E338">
        <f>IF(Tabela1[[#This Row],[magazyn]]="Ogrodzieniec",E337+Tabela1[[#This Row],[wielkosc_zamowienia]],E337)</f>
        <v>484880</v>
      </c>
      <c r="F338">
        <f>IF(Tabela1[[#This Row],[magazyn]]="Malbork",F337+Tabela1[[#This Row],[wielkosc_zamowienia]],F337)</f>
        <v>424330</v>
      </c>
      <c r="G338">
        <f>IF(Tabela1[[#This Row],[magazyn]]="Przemysl",G337+Tabela1[[#This Row],[wielkosc_zamowienia]],G337)</f>
        <v>503580</v>
      </c>
      <c r="H338">
        <f>IF(Tabela1[[#This Row],[magazyn]]="Gniezno",H337+Tabela1[[#This Row],[wielkosc_zamowienia]],H337)</f>
        <v>365430</v>
      </c>
    </row>
    <row r="339" spans="1:8" x14ac:dyDescent="0.25">
      <c r="A339">
        <v>338</v>
      </c>
      <c r="B339" s="1">
        <v>44362</v>
      </c>
      <c r="C339" t="s">
        <v>6</v>
      </c>
      <c r="D339">
        <v>7950</v>
      </c>
      <c r="E339">
        <f>IF(Tabela1[[#This Row],[magazyn]]="Ogrodzieniec",E338+Tabela1[[#This Row],[wielkosc_zamowienia]],E338)</f>
        <v>484880</v>
      </c>
      <c r="F339">
        <f>IF(Tabela1[[#This Row],[magazyn]]="Malbork",F338+Tabela1[[#This Row],[wielkosc_zamowienia]],F338)</f>
        <v>424330</v>
      </c>
      <c r="G339">
        <f>IF(Tabela1[[#This Row],[magazyn]]="Przemysl",G338+Tabela1[[#This Row],[wielkosc_zamowienia]],G338)</f>
        <v>503580</v>
      </c>
      <c r="H339">
        <f>IF(Tabela1[[#This Row],[magazyn]]="Gniezno",H338+Tabela1[[#This Row],[wielkosc_zamowienia]],H338)</f>
        <v>373380</v>
      </c>
    </row>
    <row r="340" spans="1:8" x14ac:dyDescent="0.25">
      <c r="A340">
        <v>339</v>
      </c>
      <c r="B340" s="1">
        <v>44363</v>
      </c>
      <c r="C340" t="s">
        <v>4</v>
      </c>
      <c r="D340">
        <v>3020</v>
      </c>
      <c r="E340">
        <f>IF(Tabela1[[#This Row],[magazyn]]="Ogrodzieniec",E339+Tabela1[[#This Row],[wielkosc_zamowienia]],E339)</f>
        <v>487900</v>
      </c>
      <c r="F340">
        <f>IF(Tabela1[[#This Row],[magazyn]]="Malbork",F339+Tabela1[[#This Row],[wielkosc_zamowienia]],F339)</f>
        <v>424330</v>
      </c>
      <c r="G340">
        <f>IF(Tabela1[[#This Row],[magazyn]]="Przemysl",G339+Tabela1[[#This Row],[wielkosc_zamowienia]],G339)</f>
        <v>503580</v>
      </c>
      <c r="H340">
        <f>IF(Tabela1[[#This Row],[magazyn]]="Gniezno",H339+Tabela1[[#This Row],[wielkosc_zamowienia]],H339)</f>
        <v>373380</v>
      </c>
    </row>
    <row r="341" spans="1:8" x14ac:dyDescent="0.25">
      <c r="A341">
        <v>340</v>
      </c>
      <c r="B341" s="1">
        <v>44364</v>
      </c>
      <c r="C341" t="s">
        <v>5</v>
      </c>
      <c r="D341">
        <v>7990</v>
      </c>
      <c r="E341">
        <f>IF(Tabela1[[#This Row],[magazyn]]="Ogrodzieniec",E340+Tabela1[[#This Row],[wielkosc_zamowienia]],E340)</f>
        <v>487900</v>
      </c>
      <c r="F341">
        <f>IF(Tabela1[[#This Row],[magazyn]]="Malbork",F340+Tabela1[[#This Row],[wielkosc_zamowienia]],F340)</f>
        <v>424330</v>
      </c>
      <c r="G341">
        <f>IF(Tabela1[[#This Row],[magazyn]]="Przemysl",G340+Tabela1[[#This Row],[wielkosc_zamowienia]],G340)</f>
        <v>511570</v>
      </c>
      <c r="H341">
        <f>IF(Tabela1[[#This Row],[magazyn]]="Gniezno",H340+Tabela1[[#This Row],[wielkosc_zamowienia]],H340)</f>
        <v>373380</v>
      </c>
    </row>
    <row r="342" spans="1:8" x14ac:dyDescent="0.25">
      <c r="A342">
        <v>341</v>
      </c>
      <c r="B342" s="1">
        <v>44364</v>
      </c>
      <c r="C342" t="s">
        <v>6</v>
      </c>
      <c r="D342">
        <v>6390</v>
      </c>
      <c r="E342">
        <f>IF(Tabela1[[#This Row],[magazyn]]="Ogrodzieniec",E341+Tabela1[[#This Row],[wielkosc_zamowienia]],E341)</f>
        <v>487900</v>
      </c>
      <c r="F342">
        <f>IF(Tabela1[[#This Row],[magazyn]]="Malbork",F341+Tabela1[[#This Row],[wielkosc_zamowienia]],F341)</f>
        <v>424330</v>
      </c>
      <c r="G342">
        <f>IF(Tabela1[[#This Row],[magazyn]]="Przemysl",G341+Tabela1[[#This Row],[wielkosc_zamowienia]],G341)</f>
        <v>511570</v>
      </c>
      <c r="H342">
        <f>IF(Tabela1[[#This Row],[magazyn]]="Gniezno",H341+Tabela1[[#This Row],[wielkosc_zamowienia]],H341)</f>
        <v>379770</v>
      </c>
    </row>
    <row r="343" spans="1:8" x14ac:dyDescent="0.25">
      <c r="A343">
        <v>342</v>
      </c>
      <c r="B343" s="1">
        <v>44364</v>
      </c>
      <c r="C343" t="s">
        <v>4</v>
      </c>
      <c r="D343">
        <v>4180</v>
      </c>
      <c r="E343">
        <f>IF(Tabela1[[#This Row],[magazyn]]="Ogrodzieniec",E342+Tabela1[[#This Row],[wielkosc_zamowienia]],E342)</f>
        <v>492080</v>
      </c>
      <c r="F343">
        <f>IF(Tabela1[[#This Row],[magazyn]]="Malbork",F342+Tabela1[[#This Row],[wielkosc_zamowienia]],F342)</f>
        <v>424330</v>
      </c>
      <c r="G343">
        <f>IF(Tabela1[[#This Row],[magazyn]]="Przemysl",G342+Tabela1[[#This Row],[wielkosc_zamowienia]],G342)</f>
        <v>511570</v>
      </c>
      <c r="H343">
        <f>IF(Tabela1[[#This Row],[magazyn]]="Gniezno",H342+Tabela1[[#This Row],[wielkosc_zamowienia]],H342)</f>
        <v>379770</v>
      </c>
    </row>
    <row r="344" spans="1:8" x14ac:dyDescent="0.25">
      <c r="A344">
        <v>343</v>
      </c>
      <c r="B344" s="1">
        <v>44365</v>
      </c>
      <c r="C344" t="s">
        <v>7</v>
      </c>
      <c r="D344">
        <v>7940</v>
      </c>
      <c r="E344">
        <f>IF(Tabela1[[#This Row],[magazyn]]="Ogrodzieniec",E343+Tabela1[[#This Row],[wielkosc_zamowienia]],E343)</f>
        <v>492080</v>
      </c>
      <c r="F344">
        <f>IF(Tabela1[[#This Row],[magazyn]]="Malbork",F343+Tabela1[[#This Row],[wielkosc_zamowienia]],F343)</f>
        <v>432270</v>
      </c>
      <c r="G344">
        <f>IF(Tabela1[[#This Row],[magazyn]]="Przemysl",G343+Tabela1[[#This Row],[wielkosc_zamowienia]],G343)</f>
        <v>511570</v>
      </c>
      <c r="H344">
        <f>IF(Tabela1[[#This Row],[magazyn]]="Gniezno",H343+Tabela1[[#This Row],[wielkosc_zamowienia]],H343)</f>
        <v>379770</v>
      </c>
    </row>
    <row r="345" spans="1:8" x14ac:dyDescent="0.25">
      <c r="A345">
        <v>344</v>
      </c>
      <c r="B345" s="1">
        <v>44365</v>
      </c>
      <c r="C345" t="s">
        <v>6</v>
      </c>
      <c r="D345">
        <v>8070</v>
      </c>
      <c r="E345">
        <f>IF(Tabela1[[#This Row],[magazyn]]="Ogrodzieniec",E344+Tabela1[[#This Row],[wielkosc_zamowienia]],E344)</f>
        <v>492080</v>
      </c>
      <c r="F345">
        <f>IF(Tabela1[[#This Row],[magazyn]]="Malbork",F344+Tabela1[[#This Row],[wielkosc_zamowienia]],F344)</f>
        <v>432270</v>
      </c>
      <c r="G345">
        <f>IF(Tabela1[[#This Row],[magazyn]]="Przemysl",G344+Tabela1[[#This Row],[wielkosc_zamowienia]],G344)</f>
        <v>511570</v>
      </c>
      <c r="H345">
        <f>IF(Tabela1[[#This Row],[magazyn]]="Gniezno",H344+Tabela1[[#This Row],[wielkosc_zamowienia]],H344)</f>
        <v>387840</v>
      </c>
    </row>
    <row r="346" spans="1:8" x14ac:dyDescent="0.25">
      <c r="A346">
        <v>345</v>
      </c>
      <c r="B346" s="1">
        <v>44365</v>
      </c>
      <c r="C346" t="s">
        <v>5</v>
      </c>
      <c r="D346">
        <v>6060</v>
      </c>
      <c r="E346">
        <f>IF(Tabela1[[#This Row],[magazyn]]="Ogrodzieniec",E345+Tabela1[[#This Row],[wielkosc_zamowienia]],E345)</f>
        <v>492080</v>
      </c>
      <c r="F346">
        <f>IF(Tabela1[[#This Row],[magazyn]]="Malbork",F345+Tabela1[[#This Row],[wielkosc_zamowienia]],F345)</f>
        <v>432270</v>
      </c>
      <c r="G346">
        <f>IF(Tabela1[[#This Row],[magazyn]]="Przemysl",G345+Tabela1[[#This Row],[wielkosc_zamowienia]],G345)</f>
        <v>517630</v>
      </c>
      <c r="H346">
        <f>IF(Tabela1[[#This Row],[magazyn]]="Gniezno",H345+Tabela1[[#This Row],[wielkosc_zamowienia]],H345)</f>
        <v>387840</v>
      </c>
    </row>
    <row r="347" spans="1:8" x14ac:dyDescent="0.25">
      <c r="A347">
        <v>346</v>
      </c>
      <c r="B347" s="1">
        <v>44365</v>
      </c>
      <c r="C347" t="s">
        <v>4</v>
      </c>
      <c r="D347">
        <v>9420</v>
      </c>
      <c r="E347">
        <f>IF(Tabela1[[#This Row],[magazyn]]="Ogrodzieniec",E346+Tabela1[[#This Row],[wielkosc_zamowienia]],E346)</f>
        <v>501500</v>
      </c>
      <c r="F347">
        <f>IF(Tabela1[[#This Row],[magazyn]]="Malbork",F346+Tabela1[[#This Row],[wielkosc_zamowienia]],F346)</f>
        <v>432270</v>
      </c>
      <c r="G347">
        <f>IF(Tabela1[[#This Row],[magazyn]]="Przemysl",G346+Tabela1[[#This Row],[wielkosc_zamowienia]],G346)</f>
        <v>517630</v>
      </c>
      <c r="H347">
        <f>IF(Tabela1[[#This Row],[magazyn]]="Gniezno",H346+Tabela1[[#This Row],[wielkosc_zamowienia]],H346)</f>
        <v>387840</v>
      </c>
    </row>
    <row r="348" spans="1:8" x14ac:dyDescent="0.25">
      <c r="A348">
        <v>347</v>
      </c>
      <c r="B348" s="1">
        <v>44366</v>
      </c>
      <c r="C348" t="s">
        <v>7</v>
      </c>
      <c r="D348">
        <v>4440</v>
      </c>
      <c r="E348">
        <f>IF(Tabela1[[#This Row],[magazyn]]="Ogrodzieniec",E347+Tabela1[[#This Row],[wielkosc_zamowienia]],E347)</f>
        <v>501500</v>
      </c>
      <c r="F348">
        <f>IF(Tabela1[[#This Row],[magazyn]]="Malbork",F347+Tabela1[[#This Row],[wielkosc_zamowienia]],F347)</f>
        <v>436710</v>
      </c>
      <c r="G348">
        <f>IF(Tabela1[[#This Row],[magazyn]]="Przemysl",G347+Tabela1[[#This Row],[wielkosc_zamowienia]],G347)</f>
        <v>517630</v>
      </c>
      <c r="H348">
        <f>IF(Tabela1[[#This Row],[magazyn]]="Gniezno",H347+Tabela1[[#This Row],[wielkosc_zamowienia]],H347)</f>
        <v>387840</v>
      </c>
    </row>
    <row r="349" spans="1:8" x14ac:dyDescent="0.25">
      <c r="A349">
        <v>348</v>
      </c>
      <c r="B349" s="1">
        <v>44367</v>
      </c>
      <c r="C349" t="s">
        <v>7</v>
      </c>
      <c r="D349">
        <v>3010</v>
      </c>
      <c r="E349">
        <f>IF(Tabela1[[#This Row],[magazyn]]="Ogrodzieniec",E348+Tabela1[[#This Row],[wielkosc_zamowienia]],E348)</f>
        <v>501500</v>
      </c>
      <c r="F349">
        <f>IF(Tabela1[[#This Row],[magazyn]]="Malbork",F348+Tabela1[[#This Row],[wielkosc_zamowienia]],F348)</f>
        <v>439720</v>
      </c>
      <c r="G349">
        <f>IF(Tabela1[[#This Row],[magazyn]]="Przemysl",G348+Tabela1[[#This Row],[wielkosc_zamowienia]],G348)</f>
        <v>517630</v>
      </c>
      <c r="H349">
        <f>IF(Tabela1[[#This Row],[magazyn]]="Gniezno",H348+Tabela1[[#This Row],[wielkosc_zamowienia]],H348)</f>
        <v>387840</v>
      </c>
    </row>
    <row r="350" spans="1:8" x14ac:dyDescent="0.25">
      <c r="A350">
        <v>349</v>
      </c>
      <c r="B350" s="1">
        <v>44367</v>
      </c>
      <c r="C350" t="s">
        <v>4</v>
      </c>
      <c r="D350">
        <v>1060</v>
      </c>
      <c r="E350">
        <f>IF(Tabela1[[#This Row],[magazyn]]="Ogrodzieniec",E349+Tabela1[[#This Row],[wielkosc_zamowienia]],E349)</f>
        <v>502560</v>
      </c>
      <c r="F350">
        <f>IF(Tabela1[[#This Row],[magazyn]]="Malbork",F349+Tabela1[[#This Row],[wielkosc_zamowienia]],F349)</f>
        <v>439720</v>
      </c>
      <c r="G350">
        <f>IF(Tabela1[[#This Row],[magazyn]]="Przemysl",G349+Tabela1[[#This Row],[wielkosc_zamowienia]],G349)</f>
        <v>517630</v>
      </c>
      <c r="H350">
        <f>IF(Tabela1[[#This Row],[magazyn]]="Gniezno",H349+Tabela1[[#This Row],[wielkosc_zamowienia]],H349)</f>
        <v>387840</v>
      </c>
    </row>
    <row r="351" spans="1:8" x14ac:dyDescent="0.25">
      <c r="A351">
        <v>350</v>
      </c>
      <c r="B351" s="1">
        <v>44368</v>
      </c>
      <c r="C351" t="s">
        <v>7</v>
      </c>
      <c r="D351">
        <v>5970</v>
      </c>
      <c r="E351">
        <f>IF(Tabela1[[#This Row],[magazyn]]="Ogrodzieniec",E350+Tabela1[[#This Row],[wielkosc_zamowienia]],E350)</f>
        <v>502560</v>
      </c>
      <c r="F351">
        <f>IF(Tabela1[[#This Row],[magazyn]]="Malbork",F350+Tabela1[[#This Row],[wielkosc_zamowienia]],F350)</f>
        <v>445690</v>
      </c>
      <c r="G351">
        <f>IF(Tabela1[[#This Row],[magazyn]]="Przemysl",G350+Tabela1[[#This Row],[wielkosc_zamowienia]],G350)</f>
        <v>517630</v>
      </c>
      <c r="H351">
        <f>IF(Tabela1[[#This Row],[magazyn]]="Gniezno",H350+Tabela1[[#This Row],[wielkosc_zamowienia]],H350)</f>
        <v>387840</v>
      </c>
    </row>
    <row r="352" spans="1:8" x14ac:dyDescent="0.25">
      <c r="A352">
        <v>351</v>
      </c>
      <c r="B352" s="1">
        <v>44368</v>
      </c>
      <c r="C352" t="s">
        <v>5</v>
      </c>
      <c r="D352">
        <v>1180</v>
      </c>
      <c r="E352">
        <f>IF(Tabela1[[#This Row],[magazyn]]="Ogrodzieniec",E351+Tabela1[[#This Row],[wielkosc_zamowienia]],E351)</f>
        <v>502560</v>
      </c>
      <c r="F352">
        <f>IF(Tabela1[[#This Row],[magazyn]]="Malbork",F351+Tabela1[[#This Row],[wielkosc_zamowienia]],F351)</f>
        <v>445690</v>
      </c>
      <c r="G352">
        <f>IF(Tabela1[[#This Row],[magazyn]]="Przemysl",G351+Tabela1[[#This Row],[wielkosc_zamowienia]],G351)</f>
        <v>518810</v>
      </c>
      <c r="H352">
        <f>IF(Tabela1[[#This Row],[magazyn]]="Gniezno",H351+Tabela1[[#This Row],[wielkosc_zamowienia]],H351)</f>
        <v>387840</v>
      </c>
    </row>
    <row r="353" spans="1:8" x14ac:dyDescent="0.25">
      <c r="A353">
        <v>352</v>
      </c>
      <c r="B353" s="1">
        <v>44369</v>
      </c>
      <c r="C353" t="s">
        <v>5</v>
      </c>
      <c r="D353">
        <v>1510</v>
      </c>
      <c r="E353">
        <f>IF(Tabela1[[#This Row],[magazyn]]="Ogrodzieniec",E352+Tabela1[[#This Row],[wielkosc_zamowienia]],E352)</f>
        <v>502560</v>
      </c>
      <c r="F353">
        <f>IF(Tabela1[[#This Row],[magazyn]]="Malbork",F352+Tabela1[[#This Row],[wielkosc_zamowienia]],F352)</f>
        <v>445690</v>
      </c>
      <c r="G353">
        <f>IF(Tabela1[[#This Row],[magazyn]]="Przemysl",G352+Tabela1[[#This Row],[wielkosc_zamowienia]],G352)</f>
        <v>520320</v>
      </c>
      <c r="H353">
        <f>IF(Tabela1[[#This Row],[magazyn]]="Gniezno",H352+Tabela1[[#This Row],[wielkosc_zamowienia]],H352)</f>
        <v>387840</v>
      </c>
    </row>
    <row r="354" spans="1:8" x14ac:dyDescent="0.25">
      <c r="A354">
        <v>353</v>
      </c>
      <c r="B354" s="1">
        <v>44370</v>
      </c>
      <c r="C354" t="s">
        <v>6</v>
      </c>
      <c r="D354">
        <v>5610</v>
      </c>
      <c r="E354">
        <f>IF(Tabela1[[#This Row],[magazyn]]="Ogrodzieniec",E353+Tabela1[[#This Row],[wielkosc_zamowienia]],E353)</f>
        <v>502560</v>
      </c>
      <c r="F354">
        <f>IF(Tabela1[[#This Row],[magazyn]]="Malbork",F353+Tabela1[[#This Row],[wielkosc_zamowienia]],F353)</f>
        <v>445690</v>
      </c>
      <c r="G354">
        <f>IF(Tabela1[[#This Row],[magazyn]]="Przemysl",G353+Tabela1[[#This Row],[wielkosc_zamowienia]],G353)</f>
        <v>520320</v>
      </c>
      <c r="H354">
        <f>IF(Tabela1[[#This Row],[magazyn]]="Gniezno",H353+Tabela1[[#This Row],[wielkosc_zamowienia]],H353)</f>
        <v>393450</v>
      </c>
    </row>
    <row r="355" spans="1:8" x14ac:dyDescent="0.25">
      <c r="A355">
        <v>354</v>
      </c>
      <c r="B355" s="1">
        <v>44370</v>
      </c>
      <c r="C355" t="s">
        <v>7</v>
      </c>
      <c r="D355">
        <v>4850</v>
      </c>
      <c r="E355">
        <f>IF(Tabela1[[#This Row],[magazyn]]="Ogrodzieniec",E354+Tabela1[[#This Row],[wielkosc_zamowienia]],E354)</f>
        <v>502560</v>
      </c>
      <c r="F355">
        <f>IF(Tabela1[[#This Row],[magazyn]]="Malbork",F354+Tabela1[[#This Row],[wielkosc_zamowienia]],F354)</f>
        <v>450540</v>
      </c>
      <c r="G355">
        <f>IF(Tabela1[[#This Row],[magazyn]]="Przemysl",G354+Tabela1[[#This Row],[wielkosc_zamowienia]],G354)</f>
        <v>520320</v>
      </c>
      <c r="H355">
        <f>IF(Tabela1[[#This Row],[magazyn]]="Gniezno",H354+Tabela1[[#This Row],[wielkosc_zamowienia]],H354)</f>
        <v>393450</v>
      </c>
    </row>
    <row r="356" spans="1:8" x14ac:dyDescent="0.25">
      <c r="A356">
        <v>355</v>
      </c>
      <c r="B356" s="1">
        <v>44371</v>
      </c>
      <c r="C356" t="s">
        <v>6</v>
      </c>
      <c r="D356">
        <v>3640</v>
      </c>
      <c r="E356">
        <f>IF(Tabela1[[#This Row],[magazyn]]="Ogrodzieniec",E355+Tabela1[[#This Row],[wielkosc_zamowienia]],E355)</f>
        <v>502560</v>
      </c>
      <c r="F356">
        <f>IF(Tabela1[[#This Row],[magazyn]]="Malbork",F355+Tabela1[[#This Row],[wielkosc_zamowienia]],F355)</f>
        <v>450540</v>
      </c>
      <c r="G356">
        <f>IF(Tabela1[[#This Row],[magazyn]]="Przemysl",G355+Tabela1[[#This Row],[wielkosc_zamowienia]],G355)</f>
        <v>520320</v>
      </c>
      <c r="H356">
        <f>IF(Tabela1[[#This Row],[magazyn]]="Gniezno",H355+Tabela1[[#This Row],[wielkosc_zamowienia]],H355)</f>
        <v>397090</v>
      </c>
    </row>
    <row r="357" spans="1:8" x14ac:dyDescent="0.25">
      <c r="A357">
        <v>356</v>
      </c>
      <c r="B357" s="1">
        <v>44372</v>
      </c>
      <c r="C357" t="s">
        <v>6</v>
      </c>
      <c r="D357">
        <v>6950</v>
      </c>
      <c r="E357">
        <f>IF(Tabela1[[#This Row],[magazyn]]="Ogrodzieniec",E356+Tabela1[[#This Row],[wielkosc_zamowienia]],E356)</f>
        <v>502560</v>
      </c>
      <c r="F357">
        <f>IF(Tabela1[[#This Row],[magazyn]]="Malbork",F356+Tabela1[[#This Row],[wielkosc_zamowienia]],F356)</f>
        <v>450540</v>
      </c>
      <c r="G357">
        <f>IF(Tabela1[[#This Row],[magazyn]]="Przemysl",G356+Tabela1[[#This Row],[wielkosc_zamowienia]],G356)</f>
        <v>520320</v>
      </c>
      <c r="H357">
        <f>IF(Tabela1[[#This Row],[magazyn]]="Gniezno",H356+Tabela1[[#This Row],[wielkosc_zamowienia]],H356)</f>
        <v>404040</v>
      </c>
    </row>
    <row r="358" spans="1:8" x14ac:dyDescent="0.25">
      <c r="A358">
        <v>357</v>
      </c>
      <c r="B358" s="1">
        <v>44372</v>
      </c>
      <c r="C358" t="s">
        <v>7</v>
      </c>
      <c r="D358">
        <v>3790</v>
      </c>
      <c r="E358">
        <f>IF(Tabela1[[#This Row],[magazyn]]="Ogrodzieniec",E357+Tabela1[[#This Row],[wielkosc_zamowienia]],E357)</f>
        <v>502560</v>
      </c>
      <c r="F358">
        <f>IF(Tabela1[[#This Row],[magazyn]]="Malbork",F357+Tabela1[[#This Row],[wielkosc_zamowienia]],F357)</f>
        <v>454330</v>
      </c>
      <c r="G358">
        <f>IF(Tabela1[[#This Row],[magazyn]]="Przemysl",G357+Tabela1[[#This Row],[wielkosc_zamowienia]],G357)</f>
        <v>520320</v>
      </c>
      <c r="H358">
        <f>IF(Tabela1[[#This Row],[magazyn]]="Gniezno",H357+Tabela1[[#This Row],[wielkosc_zamowienia]],H357)</f>
        <v>404040</v>
      </c>
    </row>
    <row r="359" spans="1:8" x14ac:dyDescent="0.25">
      <c r="A359">
        <v>358</v>
      </c>
      <c r="B359" s="1">
        <v>44373</v>
      </c>
      <c r="C359" t="s">
        <v>5</v>
      </c>
      <c r="D359">
        <v>6570</v>
      </c>
      <c r="E359">
        <f>IF(Tabela1[[#This Row],[magazyn]]="Ogrodzieniec",E358+Tabela1[[#This Row],[wielkosc_zamowienia]],E358)</f>
        <v>502560</v>
      </c>
      <c r="F359">
        <f>IF(Tabela1[[#This Row],[magazyn]]="Malbork",F358+Tabela1[[#This Row],[wielkosc_zamowienia]],F358)</f>
        <v>454330</v>
      </c>
      <c r="G359">
        <f>IF(Tabela1[[#This Row],[magazyn]]="Przemysl",G358+Tabela1[[#This Row],[wielkosc_zamowienia]],G358)</f>
        <v>526890</v>
      </c>
      <c r="H359">
        <f>IF(Tabela1[[#This Row],[magazyn]]="Gniezno",H358+Tabela1[[#This Row],[wielkosc_zamowienia]],H358)</f>
        <v>404040</v>
      </c>
    </row>
    <row r="360" spans="1:8" x14ac:dyDescent="0.25">
      <c r="A360">
        <v>359</v>
      </c>
      <c r="B360" s="1">
        <v>44374</v>
      </c>
      <c r="C360" t="s">
        <v>6</v>
      </c>
      <c r="D360">
        <v>6200</v>
      </c>
      <c r="E360">
        <f>IF(Tabela1[[#This Row],[magazyn]]="Ogrodzieniec",E359+Tabela1[[#This Row],[wielkosc_zamowienia]],E359)</f>
        <v>502560</v>
      </c>
      <c r="F360">
        <f>IF(Tabela1[[#This Row],[magazyn]]="Malbork",F359+Tabela1[[#This Row],[wielkosc_zamowienia]],F359)</f>
        <v>454330</v>
      </c>
      <c r="G360">
        <f>IF(Tabela1[[#This Row],[magazyn]]="Przemysl",G359+Tabela1[[#This Row],[wielkosc_zamowienia]],G359)</f>
        <v>526890</v>
      </c>
      <c r="H360">
        <f>IF(Tabela1[[#This Row],[magazyn]]="Gniezno",H359+Tabela1[[#This Row],[wielkosc_zamowienia]],H359)</f>
        <v>410240</v>
      </c>
    </row>
    <row r="361" spans="1:8" x14ac:dyDescent="0.25">
      <c r="A361">
        <v>360</v>
      </c>
      <c r="B361" s="1">
        <v>44374</v>
      </c>
      <c r="C361" t="s">
        <v>4</v>
      </c>
      <c r="D361">
        <v>9010</v>
      </c>
      <c r="E361">
        <f>IF(Tabela1[[#This Row],[magazyn]]="Ogrodzieniec",E360+Tabela1[[#This Row],[wielkosc_zamowienia]],E360)</f>
        <v>511570</v>
      </c>
      <c r="F361">
        <f>IF(Tabela1[[#This Row],[magazyn]]="Malbork",F360+Tabela1[[#This Row],[wielkosc_zamowienia]],F360)</f>
        <v>454330</v>
      </c>
      <c r="G361">
        <f>IF(Tabela1[[#This Row],[magazyn]]="Przemysl",G360+Tabela1[[#This Row],[wielkosc_zamowienia]],G360)</f>
        <v>526890</v>
      </c>
      <c r="H361">
        <f>IF(Tabela1[[#This Row],[magazyn]]="Gniezno",H360+Tabela1[[#This Row],[wielkosc_zamowienia]],H360)</f>
        <v>410240</v>
      </c>
    </row>
    <row r="362" spans="1:8" x14ac:dyDescent="0.25">
      <c r="A362">
        <v>361</v>
      </c>
      <c r="B362" s="1">
        <v>44375</v>
      </c>
      <c r="C362" t="s">
        <v>7</v>
      </c>
      <c r="D362">
        <v>1510</v>
      </c>
      <c r="E362">
        <f>IF(Tabela1[[#This Row],[magazyn]]="Ogrodzieniec",E361+Tabela1[[#This Row],[wielkosc_zamowienia]],E361)</f>
        <v>511570</v>
      </c>
      <c r="F362">
        <f>IF(Tabela1[[#This Row],[magazyn]]="Malbork",F361+Tabela1[[#This Row],[wielkosc_zamowienia]],F361)</f>
        <v>455840</v>
      </c>
      <c r="G362">
        <f>IF(Tabela1[[#This Row],[magazyn]]="Przemysl",G361+Tabela1[[#This Row],[wielkosc_zamowienia]],G361)</f>
        <v>526890</v>
      </c>
      <c r="H362">
        <f>IF(Tabela1[[#This Row],[magazyn]]="Gniezno",H361+Tabela1[[#This Row],[wielkosc_zamowienia]],H361)</f>
        <v>410240</v>
      </c>
    </row>
    <row r="363" spans="1:8" x14ac:dyDescent="0.25">
      <c r="A363">
        <v>362</v>
      </c>
      <c r="B363" s="1">
        <v>44376</v>
      </c>
      <c r="C363" t="s">
        <v>4</v>
      </c>
      <c r="D363">
        <v>2910</v>
      </c>
      <c r="E363">
        <f>IF(Tabela1[[#This Row],[magazyn]]="Ogrodzieniec",E362+Tabela1[[#This Row],[wielkosc_zamowienia]],E362)</f>
        <v>514480</v>
      </c>
      <c r="F363">
        <f>IF(Tabela1[[#This Row],[magazyn]]="Malbork",F362+Tabela1[[#This Row],[wielkosc_zamowienia]],F362)</f>
        <v>455840</v>
      </c>
      <c r="G363">
        <f>IF(Tabela1[[#This Row],[magazyn]]="Przemysl",G362+Tabela1[[#This Row],[wielkosc_zamowienia]],G362)</f>
        <v>526890</v>
      </c>
      <c r="H363">
        <f>IF(Tabela1[[#This Row],[magazyn]]="Gniezno",H362+Tabela1[[#This Row],[wielkosc_zamowienia]],H362)</f>
        <v>410240</v>
      </c>
    </row>
    <row r="364" spans="1:8" x14ac:dyDescent="0.25">
      <c r="A364">
        <v>363</v>
      </c>
      <c r="B364" s="1">
        <v>44376</v>
      </c>
      <c r="C364" t="s">
        <v>6</v>
      </c>
      <c r="D364">
        <v>6310</v>
      </c>
      <c r="E364">
        <f>IF(Tabela1[[#This Row],[magazyn]]="Ogrodzieniec",E363+Tabela1[[#This Row],[wielkosc_zamowienia]],E363)</f>
        <v>514480</v>
      </c>
      <c r="F364">
        <f>IF(Tabela1[[#This Row],[magazyn]]="Malbork",F363+Tabela1[[#This Row],[wielkosc_zamowienia]],F363)</f>
        <v>455840</v>
      </c>
      <c r="G364">
        <f>IF(Tabela1[[#This Row],[magazyn]]="Przemysl",G363+Tabela1[[#This Row],[wielkosc_zamowienia]],G363)</f>
        <v>526890</v>
      </c>
      <c r="H364">
        <f>IF(Tabela1[[#This Row],[magazyn]]="Gniezno",H363+Tabela1[[#This Row],[wielkosc_zamowienia]],H363)</f>
        <v>416550</v>
      </c>
    </row>
    <row r="365" spans="1:8" x14ac:dyDescent="0.25">
      <c r="A365">
        <v>364</v>
      </c>
      <c r="B365" s="1">
        <v>44377</v>
      </c>
      <c r="C365" t="s">
        <v>6</v>
      </c>
      <c r="D365">
        <v>7110</v>
      </c>
      <c r="E365">
        <f>IF(Tabela1[[#This Row],[magazyn]]="Ogrodzieniec",E364+Tabela1[[#This Row],[wielkosc_zamowienia]],E364)</f>
        <v>514480</v>
      </c>
      <c r="F365">
        <f>IF(Tabela1[[#This Row],[magazyn]]="Malbork",F364+Tabela1[[#This Row],[wielkosc_zamowienia]],F364)</f>
        <v>455840</v>
      </c>
      <c r="G365">
        <f>IF(Tabela1[[#This Row],[magazyn]]="Przemysl",G364+Tabela1[[#This Row],[wielkosc_zamowienia]],G364)</f>
        <v>526890</v>
      </c>
      <c r="H365">
        <f>IF(Tabela1[[#This Row],[magazyn]]="Gniezno",H364+Tabela1[[#This Row],[wielkosc_zamowienia]],H364)</f>
        <v>423660</v>
      </c>
    </row>
    <row r="366" spans="1:8" x14ac:dyDescent="0.25">
      <c r="A366">
        <v>365</v>
      </c>
      <c r="B366" s="1">
        <v>44377</v>
      </c>
      <c r="C366" t="s">
        <v>5</v>
      </c>
      <c r="D366">
        <v>2540</v>
      </c>
      <c r="E366">
        <f>IF(Tabela1[[#This Row],[magazyn]]="Ogrodzieniec",E365+Tabela1[[#This Row],[wielkosc_zamowienia]],E365)</f>
        <v>514480</v>
      </c>
      <c r="F366">
        <f>IF(Tabela1[[#This Row],[magazyn]]="Malbork",F365+Tabela1[[#This Row],[wielkosc_zamowienia]],F365)</f>
        <v>455840</v>
      </c>
      <c r="G366">
        <f>IF(Tabela1[[#This Row],[magazyn]]="Przemysl",G365+Tabela1[[#This Row],[wielkosc_zamowienia]],G365)</f>
        <v>529430</v>
      </c>
      <c r="H366">
        <f>IF(Tabela1[[#This Row],[magazyn]]="Gniezno",H365+Tabela1[[#This Row],[wielkosc_zamowienia]],H365)</f>
        <v>423660</v>
      </c>
    </row>
    <row r="367" spans="1:8" x14ac:dyDescent="0.25">
      <c r="A367">
        <v>366</v>
      </c>
      <c r="B367" s="1">
        <v>44377</v>
      </c>
      <c r="C367" t="s">
        <v>7</v>
      </c>
      <c r="D367">
        <v>8140</v>
      </c>
      <c r="E367">
        <f>IF(Tabela1[[#This Row],[magazyn]]="Ogrodzieniec",E366+Tabela1[[#This Row],[wielkosc_zamowienia]],E366)</f>
        <v>514480</v>
      </c>
      <c r="F367">
        <f>IF(Tabela1[[#This Row],[magazyn]]="Malbork",F366+Tabela1[[#This Row],[wielkosc_zamowienia]],F366)</f>
        <v>463980</v>
      </c>
      <c r="G367">
        <f>IF(Tabela1[[#This Row],[magazyn]]="Przemysl",G366+Tabela1[[#This Row],[wielkosc_zamowienia]],G366)</f>
        <v>529430</v>
      </c>
      <c r="H367">
        <f>IF(Tabela1[[#This Row],[magazyn]]="Gniezno",H366+Tabela1[[#This Row],[wielkosc_zamowienia]],H366)</f>
        <v>423660</v>
      </c>
    </row>
    <row r="368" spans="1:8" x14ac:dyDescent="0.25">
      <c r="A368">
        <v>367</v>
      </c>
      <c r="B368" s="1">
        <v>44378</v>
      </c>
      <c r="C368" t="s">
        <v>4</v>
      </c>
      <c r="D368">
        <v>1740</v>
      </c>
      <c r="E368">
        <f>IF(Tabela1[[#This Row],[magazyn]]="Ogrodzieniec",E367+Tabela1[[#This Row],[wielkosc_zamowienia]],E367)</f>
        <v>516220</v>
      </c>
      <c r="F368">
        <f>IF(Tabela1[[#This Row],[magazyn]]="Malbork",F367+Tabela1[[#This Row],[wielkosc_zamowienia]],F367)</f>
        <v>463980</v>
      </c>
      <c r="G368">
        <f>IF(Tabela1[[#This Row],[magazyn]]="Przemysl",G367+Tabela1[[#This Row],[wielkosc_zamowienia]],G367)</f>
        <v>529430</v>
      </c>
      <c r="H368">
        <f>IF(Tabela1[[#This Row],[magazyn]]="Gniezno",H367+Tabela1[[#This Row],[wielkosc_zamowienia]],H367)</f>
        <v>423660</v>
      </c>
    </row>
    <row r="369" spans="1:8" x14ac:dyDescent="0.25">
      <c r="A369">
        <v>368</v>
      </c>
      <c r="B369" s="1">
        <v>44378</v>
      </c>
      <c r="C369" t="s">
        <v>7</v>
      </c>
      <c r="D369">
        <v>5840</v>
      </c>
      <c r="E369">
        <f>IF(Tabela1[[#This Row],[magazyn]]="Ogrodzieniec",E368+Tabela1[[#This Row],[wielkosc_zamowienia]],E368)</f>
        <v>516220</v>
      </c>
      <c r="F369">
        <f>IF(Tabela1[[#This Row],[magazyn]]="Malbork",F368+Tabela1[[#This Row],[wielkosc_zamowienia]],F368)</f>
        <v>469820</v>
      </c>
      <c r="G369">
        <f>IF(Tabela1[[#This Row],[magazyn]]="Przemysl",G368+Tabela1[[#This Row],[wielkosc_zamowienia]],G368)</f>
        <v>529430</v>
      </c>
      <c r="H369">
        <f>IF(Tabela1[[#This Row],[magazyn]]="Gniezno",H368+Tabela1[[#This Row],[wielkosc_zamowienia]],H368)</f>
        <v>423660</v>
      </c>
    </row>
    <row r="370" spans="1:8" x14ac:dyDescent="0.25">
      <c r="A370">
        <v>369</v>
      </c>
      <c r="B370" s="1">
        <v>44379</v>
      </c>
      <c r="C370" t="s">
        <v>5</v>
      </c>
      <c r="D370">
        <v>3170</v>
      </c>
      <c r="E370">
        <f>IF(Tabela1[[#This Row],[magazyn]]="Ogrodzieniec",E369+Tabela1[[#This Row],[wielkosc_zamowienia]],E369)</f>
        <v>516220</v>
      </c>
      <c r="F370">
        <f>IF(Tabela1[[#This Row],[magazyn]]="Malbork",F369+Tabela1[[#This Row],[wielkosc_zamowienia]],F369)</f>
        <v>469820</v>
      </c>
      <c r="G370">
        <f>IF(Tabela1[[#This Row],[magazyn]]="Przemysl",G369+Tabela1[[#This Row],[wielkosc_zamowienia]],G369)</f>
        <v>532600</v>
      </c>
      <c r="H370">
        <f>IF(Tabela1[[#This Row],[magazyn]]="Gniezno",H369+Tabela1[[#This Row],[wielkosc_zamowienia]],H369)</f>
        <v>423660</v>
      </c>
    </row>
    <row r="371" spans="1:8" x14ac:dyDescent="0.25">
      <c r="A371">
        <v>370</v>
      </c>
      <c r="B371" s="1">
        <v>44379</v>
      </c>
      <c r="C371" t="s">
        <v>7</v>
      </c>
      <c r="D371">
        <v>4000</v>
      </c>
      <c r="E371">
        <f>IF(Tabela1[[#This Row],[magazyn]]="Ogrodzieniec",E370+Tabela1[[#This Row],[wielkosc_zamowienia]],E370)</f>
        <v>516220</v>
      </c>
      <c r="F371">
        <f>IF(Tabela1[[#This Row],[magazyn]]="Malbork",F370+Tabela1[[#This Row],[wielkosc_zamowienia]],F370)</f>
        <v>473820</v>
      </c>
      <c r="G371">
        <f>IF(Tabela1[[#This Row],[magazyn]]="Przemysl",G370+Tabela1[[#This Row],[wielkosc_zamowienia]],G370)</f>
        <v>532600</v>
      </c>
      <c r="H371">
        <f>IF(Tabela1[[#This Row],[magazyn]]="Gniezno",H370+Tabela1[[#This Row],[wielkosc_zamowienia]],H370)</f>
        <v>423660</v>
      </c>
    </row>
    <row r="372" spans="1:8" x14ac:dyDescent="0.25">
      <c r="A372">
        <v>371</v>
      </c>
      <c r="B372" s="1">
        <v>44380</v>
      </c>
      <c r="C372" t="s">
        <v>4</v>
      </c>
      <c r="D372">
        <v>4600</v>
      </c>
      <c r="E372">
        <f>IF(Tabela1[[#This Row],[magazyn]]="Ogrodzieniec",E371+Tabela1[[#This Row],[wielkosc_zamowienia]],E371)</f>
        <v>520820</v>
      </c>
      <c r="F372">
        <f>IF(Tabela1[[#This Row],[magazyn]]="Malbork",F371+Tabela1[[#This Row],[wielkosc_zamowienia]],F371)</f>
        <v>473820</v>
      </c>
      <c r="G372">
        <f>IF(Tabela1[[#This Row],[magazyn]]="Przemysl",G371+Tabela1[[#This Row],[wielkosc_zamowienia]],G371)</f>
        <v>532600</v>
      </c>
      <c r="H372">
        <f>IF(Tabela1[[#This Row],[magazyn]]="Gniezno",H371+Tabela1[[#This Row],[wielkosc_zamowienia]],H371)</f>
        <v>423660</v>
      </c>
    </row>
    <row r="373" spans="1:8" x14ac:dyDescent="0.25">
      <c r="A373">
        <v>372</v>
      </c>
      <c r="B373" s="1">
        <v>44380</v>
      </c>
      <c r="C373" t="s">
        <v>5</v>
      </c>
      <c r="D373">
        <v>9870</v>
      </c>
      <c r="E373">
        <f>IF(Tabela1[[#This Row],[magazyn]]="Ogrodzieniec",E372+Tabela1[[#This Row],[wielkosc_zamowienia]],E372)</f>
        <v>520820</v>
      </c>
      <c r="F373">
        <f>IF(Tabela1[[#This Row],[magazyn]]="Malbork",F372+Tabela1[[#This Row],[wielkosc_zamowienia]],F372)</f>
        <v>473820</v>
      </c>
      <c r="G373">
        <f>IF(Tabela1[[#This Row],[magazyn]]="Przemysl",G372+Tabela1[[#This Row],[wielkosc_zamowienia]],G372)</f>
        <v>542470</v>
      </c>
      <c r="H373">
        <f>IF(Tabela1[[#This Row],[magazyn]]="Gniezno",H372+Tabela1[[#This Row],[wielkosc_zamowienia]],H372)</f>
        <v>423660</v>
      </c>
    </row>
    <row r="374" spans="1:8" x14ac:dyDescent="0.25">
      <c r="A374">
        <v>373</v>
      </c>
      <c r="B374" s="1">
        <v>44381</v>
      </c>
      <c r="C374" t="s">
        <v>5</v>
      </c>
      <c r="D374">
        <v>9390</v>
      </c>
      <c r="E374">
        <f>IF(Tabela1[[#This Row],[magazyn]]="Ogrodzieniec",E373+Tabela1[[#This Row],[wielkosc_zamowienia]],E373)</f>
        <v>520820</v>
      </c>
      <c r="F374">
        <f>IF(Tabela1[[#This Row],[magazyn]]="Malbork",F373+Tabela1[[#This Row],[wielkosc_zamowienia]],F373)</f>
        <v>473820</v>
      </c>
      <c r="G374">
        <f>IF(Tabela1[[#This Row],[magazyn]]="Przemysl",G373+Tabela1[[#This Row],[wielkosc_zamowienia]],G373)</f>
        <v>551860</v>
      </c>
      <c r="H374">
        <f>IF(Tabela1[[#This Row],[magazyn]]="Gniezno",H373+Tabela1[[#This Row],[wielkosc_zamowienia]],H373)</f>
        <v>423660</v>
      </c>
    </row>
    <row r="375" spans="1:8" x14ac:dyDescent="0.25">
      <c r="A375">
        <v>374</v>
      </c>
      <c r="B375" s="1">
        <v>44382</v>
      </c>
      <c r="C375" t="s">
        <v>7</v>
      </c>
      <c r="D375">
        <v>1300</v>
      </c>
      <c r="E375">
        <f>IF(Tabela1[[#This Row],[magazyn]]="Ogrodzieniec",E374+Tabela1[[#This Row],[wielkosc_zamowienia]],E374)</f>
        <v>520820</v>
      </c>
      <c r="F375">
        <f>IF(Tabela1[[#This Row],[magazyn]]="Malbork",F374+Tabela1[[#This Row],[wielkosc_zamowienia]],F374)</f>
        <v>475120</v>
      </c>
      <c r="G375">
        <f>IF(Tabela1[[#This Row],[magazyn]]="Przemysl",G374+Tabela1[[#This Row],[wielkosc_zamowienia]],G374)</f>
        <v>551860</v>
      </c>
      <c r="H375">
        <f>IF(Tabela1[[#This Row],[magazyn]]="Gniezno",H374+Tabela1[[#This Row],[wielkosc_zamowienia]],H374)</f>
        <v>423660</v>
      </c>
    </row>
    <row r="376" spans="1:8" x14ac:dyDescent="0.25">
      <c r="A376">
        <v>375</v>
      </c>
      <c r="B376" s="1">
        <v>44382</v>
      </c>
      <c r="C376" t="s">
        <v>4</v>
      </c>
      <c r="D376">
        <v>2650</v>
      </c>
      <c r="E376">
        <f>IF(Tabela1[[#This Row],[magazyn]]="Ogrodzieniec",E375+Tabela1[[#This Row],[wielkosc_zamowienia]],E375)</f>
        <v>523470</v>
      </c>
      <c r="F376">
        <f>IF(Tabela1[[#This Row],[magazyn]]="Malbork",F375+Tabela1[[#This Row],[wielkosc_zamowienia]],F375)</f>
        <v>475120</v>
      </c>
      <c r="G376">
        <f>IF(Tabela1[[#This Row],[magazyn]]="Przemysl",G375+Tabela1[[#This Row],[wielkosc_zamowienia]],G375)</f>
        <v>551860</v>
      </c>
      <c r="H376">
        <f>IF(Tabela1[[#This Row],[magazyn]]="Gniezno",H375+Tabela1[[#This Row],[wielkosc_zamowienia]],H375)</f>
        <v>423660</v>
      </c>
    </row>
    <row r="377" spans="1:8" x14ac:dyDescent="0.25">
      <c r="A377">
        <v>376</v>
      </c>
      <c r="B377" s="1">
        <v>44383</v>
      </c>
      <c r="C377" t="s">
        <v>5</v>
      </c>
      <c r="D377">
        <v>4060</v>
      </c>
      <c r="E377">
        <f>IF(Tabela1[[#This Row],[magazyn]]="Ogrodzieniec",E376+Tabela1[[#This Row],[wielkosc_zamowienia]],E376)</f>
        <v>523470</v>
      </c>
      <c r="F377">
        <f>IF(Tabela1[[#This Row],[magazyn]]="Malbork",F376+Tabela1[[#This Row],[wielkosc_zamowienia]],F376)</f>
        <v>475120</v>
      </c>
      <c r="G377">
        <f>IF(Tabela1[[#This Row],[magazyn]]="Przemysl",G376+Tabela1[[#This Row],[wielkosc_zamowienia]],G376)</f>
        <v>555920</v>
      </c>
      <c r="H377">
        <f>IF(Tabela1[[#This Row],[magazyn]]="Gniezno",H376+Tabela1[[#This Row],[wielkosc_zamowienia]],H376)</f>
        <v>423660</v>
      </c>
    </row>
    <row r="378" spans="1:8" x14ac:dyDescent="0.25">
      <c r="A378">
        <v>377</v>
      </c>
      <c r="B378" s="1">
        <v>44383</v>
      </c>
      <c r="C378" t="s">
        <v>4</v>
      </c>
      <c r="D378">
        <v>4460</v>
      </c>
      <c r="E378">
        <f>IF(Tabela1[[#This Row],[magazyn]]="Ogrodzieniec",E377+Tabela1[[#This Row],[wielkosc_zamowienia]],E377)</f>
        <v>527930</v>
      </c>
      <c r="F378">
        <f>IF(Tabela1[[#This Row],[magazyn]]="Malbork",F377+Tabela1[[#This Row],[wielkosc_zamowienia]],F377)</f>
        <v>475120</v>
      </c>
      <c r="G378">
        <f>IF(Tabela1[[#This Row],[magazyn]]="Przemysl",G377+Tabela1[[#This Row],[wielkosc_zamowienia]],G377)</f>
        <v>555920</v>
      </c>
      <c r="H378">
        <f>IF(Tabela1[[#This Row],[magazyn]]="Gniezno",H377+Tabela1[[#This Row],[wielkosc_zamowienia]],H377)</f>
        <v>423660</v>
      </c>
    </row>
    <row r="379" spans="1:8" x14ac:dyDescent="0.25">
      <c r="A379">
        <v>378</v>
      </c>
      <c r="B379" s="1">
        <v>44384</v>
      </c>
      <c r="C379" t="s">
        <v>6</v>
      </c>
      <c r="D379">
        <v>9390</v>
      </c>
      <c r="E379">
        <f>IF(Tabela1[[#This Row],[magazyn]]="Ogrodzieniec",E378+Tabela1[[#This Row],[wielkosc_zamowienia]],E378)</f>
        <v>527930</v>
      </c>
      <c r="F379">
        <f>IF(Tabela1[[#This Row],[magazyn]]="Malbork",F378+Tabela1[[#This Row],[wielkosc_zamowienia]],F378)</f>
        <v>475120</v>
      </c>
      <c r="G379">
        <f>IF(Tabela1[[#This Row],[magazyn]]="Przemysl",G378+Tabela1[[#This Row],[wielkosc_zamowienia]],G378)</f>
        <v>555920</v>
      </c>
      <c r="H379">
        <f>IF(Tabela1[[#This Row],[magazyn]]="Gniezno",H378+Tabela1[[#This Row],[wielkosc_zamowienia]],H378)</f>
        <v>433050</v>
      </c>
    </row>
    <row r="380" spans="1:8" x14ac:dyDescent="0.25">
      <c r="A380">
        <v>379</v>
      </c>
      <c r="B380" s="1">
        <v>44384</v>
      </c>
      <c r="C380" t="s">
        <v>4</v>
      </c>
      <c r="D380">
        <v>9670</v>
      </c>
      <c r="E380">
        <f>IF(Tabela1[[#This Row],[magazyn]]="Ogrodzieniec",E379+Tabela1[[#This Row],[wielkosc_zamowienia]],E379)</f>
        <v>537600</v>
      </c>
      <c r="F380">
        <f>IF(Tabela1[[#This Row],[magazyn]]="Malbork",F379+Tabela1[[#This Row],[wielkosc_zamowienia]],F379)</f>
        <v>475120</v>
      </c>
      <c r="G380">
        <f>IF(Tabela1[[#This Row],[magazyn]]="Przemysl",G379+Tabela1[[#This Row],[wielkosc_zamowienia]],G379)</f>
        <v>555920</v>
      </c>
      <c r="H380">
        <f>IF(Tabela1[[#This Row],[magazyn]]="Gniezno",H379+Tabela1[[#This Row],[wielkosc_zamowienia]],H379)</f>
        <v>433050</v>
      </c>
    </row>
    <row r="381" spans="1:8" x14ac:dyDescent="0.25">
      <c r="A381">
        <v>380</v>
      </c>
      <c r="B381" s="1">
        <v>44384</v>
      </c>
      <c r="C381" t="s">
        <v>5</v>
      </c>
      <c r="D381">
        <v>3460</v>
      </c>
      <c r="E381">
        <f>IF(Tabela1[[#This Row],[magazyn]]="Ogrodzieniec",E380+Tabela1[[#This Row],[wielkosc_zamowienia]],E380)</f>
        <v>537600</v>
      </c>
      <c r="F381">
        <f>IF(Tabela1[[#This Row],[magazyn]]="Malbork",F380+Tabela1[[#This Row],[wielkosc_zamowienia]],F380)</f>
        <v>475120</v>
      </c>
      <c r="G381">
        <f>IF(Tabela1[[#This Row],[magazyn]]="Przemysl",G380+Tabela1[[#This Row],[wielkosc_zamowienia]],G380)</f>
        <v>559380</v>
      </c>
      <c r="H381">
        <f>IF(Tabela1[[#This Row],[magazyn]]="Gniezno",H380+Tabela1[[#This Row],[wielkosc_zamowienia]],H380)</f>
        <v>433050</v>
      </c>
    </row>
    <row r="382" spans="1:8" x14ac:dyDescent="0.25">
      <c r="A382">
        <v>381</v>
      </c>
      <c r="B382" s="1">
        <v>44385</v>
      </c>
      <c r="C382" t="s">
        <v>4</v>
      </c>
      <c r="D382">
        <v>2030</v>
      </c>
      <c r="E382">
        <f>IF(Tabela1[[#This Row],[magazyn]]="Ogrodzieniec",E381+Tabela1[[#This Row],[wielkosc_zamowienia]],E381)</f>
        <v>539630</v>
      </c>
      <c r="F382">
        <f>IF(Tabela1[[#This Row],[magazyn]]="Malbork",F381+Tabela1[[#This Row],[wielkosc_zamowienia]],F381)</f>
        <v>475120</v>
      </c>
      <c r="G382">
        <f>IF(Tabela1[[#This Row],[magazyn]]="Przemysl",G381+Tabela1[[#This Row],[wielkosc_zamowienia]],G381)</f>
        <v>559380</v>
      </c>
      <c r="H382">
        <f>IF(Tabela1[[#This Row],[magazyn]]="Gniezno",H381+Tabela1[[#This Row],[wielkosc_zamowienia]],H381)</f>
        <v>433050</v>
      </c>
    </row>
    <row r="383" spans="1:8" x14ac:dyDescent="0.25">
      <c r="A383">
        <v>382</v>
      </c>
      <c r="B383" s="1">
        <v>44385</v>
      </c>
      <c r="C383" t="s">
        <v>6</v>
      </c>
      <c r="D383">
        <v>3860</v>
      </c>
      <c r="E383">
        <f>IF(Tabela1[[#This Row],[magazyn]]="Ogrodzieniec",E382+Tabela1[[#This Row],[wielkosc_zamowienia]],E382)</f>
        <v>539630</v>
      </c>
      <c r="F383">
        <f>IF(Tabela1[[#This Row],[magazyn]]="Malbork",F382+Tabela1[[#This Row],[wielkosc_zamowienia]],F382)</f>
        <v>475120</v>
      </c>
      <c r="G383">
        <f>IF(Tabela1[[#This Row],[magazyn]]="Przemysl",G382+Tabela1[[#This Row],[wielkosc_zamowienia]],G382)</f>
        <v>559380</v>
      </c>
      <c r="H383">
        <f>IF(Tabela1[[#This Row],[magazyn]]="Gniezno",H382+Tabela1[[#This Row],[wielkosc_zamowienia]],H382)</f>
        <v>436910</v>
      </c>
    </row>
    <row r="384" spans="1:8" x14ac:dyDescent="0.25">
      <c r="A384">
        <v>383</v>
      </c>
      <c r="B384" s="1">
        <v>44385</v>
      </c>
      <c r="C384" t="s">
        <v>5</v>
      </c>
      <c r="D384">
        <v>3770</v>
      </c>
      <c r="E384">
        <f>IF(Tabela1[[#This Row],[magazyn]]="Ogrodzieniec",E383+Tabela1[[#This Row],[wielkosc_zamowienia]],E383)</f>
        <v>539630</v>
      </c>
      <c r="F384">
        <f>IF(Tabela1[[#This Row],[magazyn]]="Malbork",F383+Tabela1[[#This Row],[wielkosc_zamowienia]],F383)</f>
        <v>475120</v>
      </c>
      <c r="G384">
        <f>IF(Tabela1[[#This Row],[magazyn]]="Przemysl",G383+Tabela1[[#This Row],[wielkosc_zamowienia]],G383)</f>
        <v>563150</v>
      </c>
      <c r="H384">
        <f>IF(Tabela1[[#This Row],[magazyn]]="Gniezno",H383+Tabela1[[#This Row],[wielkosc_zamowienia]],H383)</f>
        <v>436910</v>
      </c>
    </row>
    <row r="385" spans="1:8" x14ac:dyDescent="0.25">
      <c r="A385">
        <v>384</v>
      </c>
      <c r="B385" s="1">
        <v>44386</v>
      </c>
      <c r="C385" t="s">
        <v>6</v>
      </c>
      <c r="D385">
        <v>3970</v>
      </c>
      <c r="E385">
        <f>IF(Tabela1[[#This Row],[magazyn]]="Ogrodzieniec",E384+Tabela1[[#This Row],[wielkosc_zamowienia]],E384)</f>
        <v>539630</v>
      </c>
      <c r="F385">
        <f>IF(Tabela1[[#This Row],[magazyn]]="Malbork",F384+Tabela1[[#This Row],[wielkosc_zamowienia]],F384)</f>
        <v>475120</v>
      </c>
      <c r="G385">
        <f>IF(Tabela1[[#This Row],[magazyn]]="Przemysl",G384+Tabela1[[#This Row],[wielkosc_zamowienia]],G384)</f>
        <v>563150</v>
      </c>
      <c r="H385">
        <f>IF(Tabela1[[#This Row],[magazyn]]="Gniezno",H384+Tabela1[[#This Row],[wielkosc_zamowienia]],H384)</f>
        <v>440880</v>
      </c>
    </row>
    <row r="386" spans="1:8" x14ac:dyDescent="0.25">
      <c r="A386">
        <v>385</v>
      </c>
      <c r="B386" s="1">
        <v>44386</v>
      </c>
      <c r="C386" t="s">
        <v>4</v>
      </c>
      <c r="D386">
        <v>9280</v>
      </c>
      <c r="E386">
        <f>IF(Tabela1[[#This Row],[magazyn]]="Ogrodzieniec",E385+Tabela1[[#This Row],[wielkosc_zamowienia]],E385)</f>
        <v>548910</v>
      </c>
      <c r="F386">
        <f>IF(Tabela1[[#This Row],[magazyn]]="Malbork",F385+Tabela1[[#This Row],[wielkosc_zamowienia]],F385)</f>
        <v>475120</v>
      </c>
      <c r="G386">
        <f>IF(Tabela1[[#This Row],[magazyn]]="Przemysl",G385+Tabela1[[#This Row],[wielkosc_zamowienia]],G385)</f>
        <v>563150</v>
      </c>
      <c r="H386">
        <f>IF(Tabela1[[#This Row],[magazyn]]="Gniezno",H385+Tabela1[[#This Row],[wielkosc_zamowienia]],H385)</f>
        <v>440880</v>
      </c>
    </row>
    <row r="387" spans="1:8" x14ac:dyDescent="0.25">
      <c r="A387">
        <v>386</v>
      </c>
      <c r="B387" s="1">
        <v>44387</v>
      </c>
      <c r="C387" t="s">
        <v>7</v>
      </c>
      <c r="D387">
        <v>6930</v>
      </c>
      <c r="E387">
        <f>IF(Tabela1[[#This Row],[magazyn]]="Ogrodzieniec",E386+Tabela1[[#This Row],[wielkosc_zamowienia]],E386)</f>
        <v>548910</v>
      </c>
      <c r="F387">
        <f>IF(Tabela1[[#This Row],[magazyn]]="Malbork",F386+Tabela1[[#This Row],[wielkosc_zamowienia]],F386)</f>
        <v>482050</v>
      </c>
      <c r="G387">
        <f>IF(Tabela1[[#This Row],[magazyn]]="Przemysl",G386+Tabela1[[#This Row],[wielkosc_zamowienia]],G386)</f>
        <v>563150</v>
      </c>
      <c r="H387">
        <f>IF(Tabela1[[#This Row],[magazyn]]="Gniezno",H386+Tabela1[[#This Row],[wielkosc_zamowienia]],H386)</f>
        <v>440880</v>
      </c>
    </row>
    <row r="388" spans="1:8" x14ac:dyDescent="0.25">
      <c r="A388">
        <v>387</v>
      </c>
      <c r="B388" s="1">
        <v>44388</v>
      </c>
      <c r="C388" t="s">
        <v>7</v>
      </c>
      <c r="D388">
        <v>2850</v>
      </c>
      <c r="E388">
        <f>IF(Tabela1[[#This Row],[magazyn]]="Ogrodzieniec",E387+Tabela1[[#This Row],[wielkosc_zamowienia]],E387)</f>
        <v>548910</v>
      </c>
      <c r="F388">
        <f>IF(Tabela1[[#This Row],[magazyn]]="Malbork",F387+Tabela1[[#This Row],[wielkosc_zamowienia]],F387)</f>
        <v>484900</v>
      </c>
      <c r="G388">
        <f>IF(Tabela1[[#This Row],[magazyn]]="Przemysl",G387+Tabela1[[#This Row],[wielkosc_zamowienia]],G387)</f>
        <v>563150</v>
      </c>
      <c r="H388">
        <f>IF(Tabela1[[#This Row],[magazyn]]="Gniezno",H387+Tabela1[[#This Row],[wielkosc_zamowienia]],H387)</f>
        <v>440880</v>
      </c>
    </row>
    <row r="389" spans="1:8" x14ac:dyDescent="0.25">
      <c r="A389">
        <v>388</v>
      </c>
      <c r="B389" s="1">
        <v>44388</v>
      </c>
      <c r="C389" t="s">
        <v>5</v>
      </c>
      <c r="D389">
        <v>7480</v>
      </c>
      <c r="E389">
        <f>IF(Tabela1[[#This Row],[magazyn]]="Ogrodzieniec",E388+Tabela1[[#This Row],[wielkosc_zamowienia]],E388)</f>
        <v>548910</v>
      </c>
      <c r="F389">
        <f>IF(Tabela1[[#This Row],[magazyn]]="Malbork",F388+Tabela1[[#This Row],[wielkosc_zamowienia]],F388)</f>
        <v>484900</v>
      </c>
      <c r="G389">
        <f>IF(Tabela1[[#This Row],[magazyn]]="Przemysl",G388+Tabela1[[#This Row],[wielkosc_zamowienia]],G388)</f>
        <v>570630</v>
      </c>
      <c r="H389">
        <f>IF(Tabela1[[#This Row],[magazyn]]="Gniezno",H388+Tabela1[[#This Row],[wielkosc_zamowienia]],H388)</f>
        <v>440880</v>
      </c>
    </row>
    <row r="390" spans="1:8" x14ac:dyDescent="0.25">
      <c r="A390">
        <v>389</v>
      </c>
      <c r="B390" s="1">
        <v>44388</v>
      </c>
      <c r="C390" t="s">
        <v>4</v>
      </c>
      <c r="D390">
        <v>4170</v>
      </c>
      <c r="E390">
        <f>IF(Tabela1[[#This Row],[magazyn]]="Ogrodzieniec",E389+Tabela1[[#This Row],[wielkosc_zamowienia]],E389)</f>
        <v>553080</v>
      </c>
      <c r="F390">
        <f>IF(Tabela1[[#This Row],[magazyn]]="Malbork",F389+Tabela1[[#This Row],[wielkosc_zamowienia]],F389)</f>
        <v>484900</v>
      </c>
      <c r="G390">
        <f>IF(Tabela1[[#This Row],[magazyn]]="Przemysl",G389+Tabela1[[#This Row],[wielkosc_zamowienia]],G389)</f>
        <v>570630</v>
      </c>
      <c r="H390">
        <f>IF(Tabela1[[#This Row],[magazyn]]="Gniezno",H389+Tabela1[[#This Row],[wielkosc_zamowienia]],H389)</f>
        <v>440880</v>
      </c>
    </row>
    <row r="391" spans="1:8" x14ac:dyDescent="0.25">
      <c r="A391">
        <v>390</v>
      </c>
      <c r="B391" s="1">
        <v>44389</v>
      </c>
      <c r="C391" t="s">
        <v>4</v>
      </c>
      <c r="D391">
        <v>6110</v>
      </c>
      <c r="E391">
        <f>IF(Tabela1[[#This Row],[magazyn]]="Ogrodzieniec",E390+Tabela1[[#This Row],[wielkosc_zamowienia]],E390)</f>
        <v>559190</v>
      </c>
      <c r="F391">
        <f>IF(Tabela1[[#This Row],[magazyn]]="Malbork",F390+Tabela1[[#This Row],[wielkosc_zamowienia]],F390)</f>
        <v>484900</v>
      </c>
      <c r="G391">
        <f>IF(Tabela1[[#This Row],[magazyn]]="Przemysl",G390+Tabela1[[#This Row],[wielkosc_zamowienia]],G390)</f>
        <v>570630</v>
      </c>
      <c r="H391">
        <f>IF(Tabela1[[#This Row],[magazyn]]="Gniezno",H390+Tabela1[[#This Row],[wielkosc_zamowienia]],H390)</f>
        <v>440880</v>
      </c>
    </row>
    <row r="392" spans="1:8" x14ac:dyDescent="0.25">
      <c r="A392">
        <v>391</v>
      </c>
      <c r="B392" s="1">
        <v>44389</v>
      </c>
      <c r="C392" t="s">
        <v>7</v>
      </c>
      <c r="D392">
        <v>3250</v>
      </c>
      <c r="E392">
        <f>IF(Tabela1[[#This Row],[magazyn]]="Ogrodzieniec",E391+Tabela1[[#This Row],[wielkosc_zamowienia]],E391)</f>
        <v>559190</v>
      </c>
      <c r="F392">
        <f>IF(Tabela1[[#This Row],[magazyn]]="Malbork",F391+Tabela1[[#This Row],[wielkosc_zamowienia]],F391)</f>
        <v>488150</v>
      </c>
      <c r="G392">
        <f>IF(Tabela1[[#This Row],[magazyn]]="Przemysl",G391+Tabela1[[#This Row],[wielkosc_zamowienia]],G391)</f>
        <v>570630</v>
      </c>
      <c r="H392">
        <f>IF(Tabela1[[#This Row],[magazyn]]="Gniezno",H391+Tabela1[[#This Row],[wielkosc_zamowienia]],H391)</f>
        <v>440880</v>
      </c>
    </row>
    <row r="393" spans="1:8" x14ac:dyDescent="0.25">
      <c r="A393">
        <v>392</v>
      </c>
      <c r="B393" s="1">
        <v>44390</v>
      </c>
      <c r="C393" t="s">
        <v>4</v>
      </c>
      <c r="D393">
        <v>6930</v>
      </c>
      <c r="E393">
        <f>IF(Tabela1[[#This Row],[magazyn]]="Ogrodzieniec",E392+Tabela1[[#This Row],[wielkosc_zamowienia]],E392)</f>
        <v>566120</v>
      </c>
      <c r="F393">
        <f>IF(Tabela1[[#This Row],[magazyn]]="Malbork",F392+Tabela1[[#This Row],[wielkosc_zamowienia]],F392)</f>
        <v>488150</v>
      </c>
      <c r="G393">
        <f>IF(Tabela1[[#This Row],[magazyn]]="Przemysl",G392+Tabela1[[#This Row],[wielkosc_zamowienia]],G392)</f>
        <v>570630</v>
      </c>
      <c r="H393">
        <f>IF(Tabela1[[#This Row],[magazyn]]="Gniezno",H392+Tabela1[[#This Row],[wielkosc_zamowienia]],H392)</f>
        <v>440880</v>
      </c>
    </row>
    <row r="394" spans="1:8" x14ac:dyDescent="0.25">
      <c r="A394">
        <v>393</v>
      </c>
      <c r="B394" s="1">
        <v>44390</v>
      </c>
      <c r="C394" t="s">
        <v>5</v>
      </c>
      <c r="D394">
        <v>4790</v>
      </c>
      <c r="E394">
        <f>IF(Tabela1[[#This Row],[magazyn]]="Ogrodzieniec",E393+Tabela1[[#This Row],[wielkosc_zamowienia]],E393)</f>
        <v>566120</v>
      </c>
      <c r="F394">
        <f>IF(Tabela1[[#This Row],[magazyn]]="Malbork",F393+Tabela1[[#This Row],[wielkosc_zamowienia]],F393)</f>
        <v>488150</v>
      </c>
      <c r="G394">
        <f>IF(Tabela1[[#This Row],[magazyn]]="Przemysl",G393+Tabela1[[#This Row],[wielkosc_zamowienia]],G393)</f>
        <v>575420</v>
      </c>
      <c r="H394">
        <f>IF(Tabela1[[#This Row],[magazyn]]="Gniezno",H393+Tabela1[[#This Row],[wielkosc_zamowienia]],H393)</f>
        <v>440880</v>
      </c>
    </row>
    <row r="395" spans="1:8" x14ac:dyDescent="0.25">
      <c r="A395">
        <v>394</v>
      </c>
      <c r="B395" s="1">
        <v>44390</v>
      </c>
      <c r="C395" t="s">
        <v>7</v>
      </c>
      <c r="D395">
        <v>3110</v>
      </c>
      <c r="E395">
        <f>IF(Tabela1[[#This Row],[magazyn]]="Ogrodzieniec",E394+Tabela1[[#This Row],[wielkosc_zamowienia]],E394)</f>
        <v>566120</v>
      </c>
      <c r="F395">
        <f>IF(Tabela1[[#This Row],[magazyn]]="Malbork",F394+Tabela1[[#This Row],[wielkosc_zamowienia]],F394)</f>
        <v>491260</v>
      </c>
      <c r="G395">
        <f>IF(Tabela1[[#This Row],[magazyn]]="Przemysl",G394+Tabela1[[#This Row],[wielkosc_zamowienia]],G394)</f>
        <v>575420</v>
      </c>
      <c r="H395">
        <f>IF(Tabela1[[#This Row],[magazyn]]="Gniezno",H394+Tabela1[[#This Row],[wielkosc_zamowienia]],H394)</f>
        <v>440880</v>
      </c>
    </row>
    <row r="396" spans="1:8" x14ac:dyDescent="0.25">
      <c r="A396">
        <v>395</v>
      </c>
      <c r="B396" s="1">
        <v>44391</v>
      </c>
      <c r="C396" t="s">
        <v>7</v>
      </c>
      <c r="D396">
        <v>6930</v>
      </c>
      <c r="E396">
        <f>IF(Tabela1[[#This Row],[magazyn]]="Ogrodzieniec",E395+Tabela1[[#This Row],[wielkosc_zamowienia]],E395)</f>
        <v>566120</v>
      </c>
      <c r="F396">
        <f>IF(Tabela1[[#This Row],[magazyn]]="Malbork",F395+Tabela1[[#This Row],[wielkosc_zamowienia]],F395)</f>
        <v>498190</v>
      </c>
      <c r="G396">
        <f>IF(Tabela1[[#This Row],[magazyn]]="Przemysl",G395+Tabela1[[#This Row],[wielkosc_zamowienia]],G395)</f>
        <v>575420</v>
      </c>
      <c r="H396">
        <f>IF(Tabela1[[#This Row],[magazyn]]="Gniezno",H395+Tabela1[[#This Row],[wielkosc_zamowienia]],H395)</f>
        <v>440880</v>
      </c>
    </row>
    <row r="397" spans="1:8" x14ac:dyDescent="0.25">
      <c r="A397">
        <v>396</v>
      </c>
      <c r="B397" s="1">
        <v>44392</v>
      </c>
      <c r="C397" t="s">
        <v>5</v>
      </c>
      <c r="D397">
        <v>8100</v>
      </c>
      <c r="E397">
        <f>IF(Tabela1[[#This Row],[magazyn]]="Ogrodzieniec",E396+Tabela1[[#This Row],[wielkosc_zamowienia]],E396)</f>
        <v>566120</v>
      </c>
      <c r="F397">
        <f>IF(Tabela1[[#This Row],[magazyn]]="Malbork",F396+Tabela1[[#This Row],[wielkosc_zamowienia]],F396)</f>
        <v>498190</v>
      </c>
      <c r="G397">
        <f>IF(Tabela1[[#This Row],[magazyn]]="Przemysl",G396+Tabela1[[#This Row],[wielkosc_zamowienia]],G396)</f>
        <v>583520</v>
      </c>
      <c r="H397">
        <f>IF(Tabela1[[#This Row],[magazyn]]="Gniezno",H396+Tabela1[[#This Row],[wielkosc_zamowienia]],H396)</f>
        <v>440880</v>
      </c>
    </row>
    <row r="398" spans="1:8" x14ac:dyDescent="0.25">
      <c r="A398">
        <v>397</v>
      </c>
      <c r="B398" s="1">
        <v>44392</v>
      </c>
      <c r="C398" t="s">
        <v>7</v>
      </c>
      <c r="D398">
        <v>6600</v>
      </c>
      <c r="E398">
        <f>IF(Tabela1[[#This Row],[magazyn]]="Ogrodzieniec",E397+Tabela1[[#This Row],[wielkosc_zamowienia]],E397)</f>
        <v>566120</v>
      </c>
      <c r="F398">
        <f>IF(Tabela1[[#This Row],[magazyn]]="Malbork",F397+Tabela1[[#This Row],[wielkosc_zamowienia]],F397)</f>
        <v>504790</v>
      </c>
      <c r="G398">
        <f>IF(Tabela1[[#This Row],[magazyn]]="Przemysl",G397+Tabela1[[#This Row],[wielkosc_zamowienia]],G397)</f>
        <v>583520</v>
      </c>
      <c r="H398">
        <f>IF(Tabela1[[#This Row],[magazyn]]="Gniezno",H397+Tabela1[[#This Row],[wielkosc_zamowienia]],H397)</f>
        <v>440880</v>
      </c>
    </row>
    <row r="399" spans="1:8" x14ac:dyDescent="0.25">
      <c r="A399">
        <v>398</v>
      </c>
      <c r="B399" s="1">
        <v>44392</v>
      </c>
      <c r="C399" t="s">
        <v>4</v>
      </c>
      <c r="D399">
        <v>9850</v>
      </c>
      <c r="E399">
        <f>IF(Tabela1[[#This Row],[magazyn]]="Ogrodzieniec",E398+Tabela1[[#This Row],[wielkosc_zamowienia]],E398)</f>
        <v>575970</v>
      </c>
      <c r="F399">
        <f>IF(Tabela1[[#This Row],[magazyn]]="Malbork",F398+Tabela1[[#This Row],[wielkosc_zamowienia]],F398)</f>
        <v>504790</v>
      </c>
      <c r="G399">
        <f>IF(Tabela1[[#This Row],[magazyn]]="Przemysl",G398+Tabela1[[#This Row],[wielkosc_zamowienia]],G398)</f>
        <v>583520</v>
      </c>
      <c r="H399">
        <f>IF(Tabela1[[#This Row],[magazyn]]="Gniezno",H398+Tabela1[[#This Row],[wielkosc_zamowienia]],H398)</f>
        <v>440880</v>
      </c>
    </row>
    <row r="400" spans="1:8" x14ac:dyDescent="0.25">
      <c r="A400">
        <v>399</v>
      </c>
      <c r="B400" s="1">
        <v>44393</v>
      </c>
      <c r="C400" t="s">
        <v>4</v>
      </c>
      <c r="D400">
        <v>8950</v>
      </c>
      <c r="E400">
        <f>IF(Tabela1[[#This Row],[magazyn]]="Ogrodzieniec",E399+Tabela1[[#This Row],[wielkosc_zamowienia]],E399)</f>
        <v>584920</v>
      </c>
      <c r="F400">
        <f>IF(Tabela1[[#This Row],[magazyn]]="Malbork",F399+Tabela1[[#This Row],[wielkosc_zamowienia]],F399)</f>
        <v>504790</v>
      </c>
      <c r="G400">
        <f>IF(Tabela1[[#This Row],[magazyn]]="Przemysl",G399+Tabela1[[#This Row],[wielkosc_zamowienia]],G399)</f>
        <v>583520</v>
      </c>
      <c r="H400">
        <f>IF(Tabela1[[#This Row],[magazyn]]="Gniezno",H399+Tabela1[[#This Row],[wielkosc_zamowienia]],H399)</f>
        <v>440880</v>
      </c>
    </row>
    <row r="401" spans="1:8" x14ac:dyDescent="0.25">
      <c r="A401">
        <v>400</v>
      </c>
      <c r="B401" s="1">
        <v>44394</v>
      </c>
      <c r="C401" t="s">
        <v>7</v>
      </c>
      <c r="D401">
        <v>3280</v>
      </c>
      <c r="E401">
        <f>IF(Tabela1[[#This Row],[magazyn]]="Ogrodzieniec",E400+Tabela1[[#This Row],[wielkosc_zamowienia]],E400)</f>
        <v>584920</v>
      </c>
      <c r="F401">
        <f>IF(Tabela1[[#This Row],[magazyn]]="Malbork",F400+Tabela1[[#This Row],[wielkosc_zamowienia]],F400)</f>
        <v>508070</v>
      </c>
      <c r="G401">
        <f>IF(Tabela1[[#This Row],[magazyn]]="Przemysl",G400+Tabela1[[#This Row],[wielkosc_zamowienia]],G400)</f>
        <v>583520</v>
      </c>
      <c r="H401">
        <f>IF(Tabela1[[#This Row],[magazyn]]="Gniezno",H400+Tabela1[[#This Row],[wielkosc_zamowienia]],H400)</f>
        <v>440880</v>
      </c>
    </row>
    <row r="402" spans="1:8" x14ac:dyDescent="0.25">
      <c r="A402">
        <v>401</v>
      </c>
      <c r="B402" s="1">
        <v>44394</v>
      </c>
      <c r="C402" t="s">
        <v>4</v>
      </c>
      <c r="D402">
        <v>4680</v>
      </c>
      <c r="E402">
        <f>IF(Tabela1[[#This Row],[magazyn]]="Ogrodzieniec",E401+Tabela1[[#This Row],[wielkosc_zamowienia]],E401)</f>
        <v>589600</v>
      </c>
      <c r="F402">
        <f>IF(Tabela1[[#This Row],[magazyn]]="Malbork",F401+Tabela1[[#This Row],[wielkosc_zamowienia]],F401)</f>
        <v>508070</v>
      </c>
      <c r="G402">
        <f>IF(Tabela1[[#This Row],[magazyn]]="Przemysl",G401+Tabela1[[#This Row],[wielkosc_zamowienia]],G401)</f>
        <v>583520</v>
      </c>
      <c r="H402">
        <f>IF(Tabela1[[#This Row],[magazyn]]="Gniezno",H401+Tabela1[[#This Row],[wielkosc_zamowienia]],H401)</f>
        <v>440880</v>
      </c>
    </row>
    <row r="403" spans="1:8" x14ac:dyDescent="0.25">
      <c r="A403">
        <v>402</v>
      </c>
      <c r="B403" s="1">
        <v>44395</v>
      </c>
      <c r="C403" t="s">
        <v>6</v>
      </c>
      <c r="D403">
        <v>5750</v>
      </c>
      <c r="E403">
        <f>IF(Tabela1[[#This Row],[magazyn]]="Ogrodzieniec",E402+Tabela1[[#This Row],[wielkosc_zamowienia]],E402)</f>
        <v>589600</v>
      </c>
      <c r="F403">
        <f>IF(Tabela1[[#This Row],[magazyn]]="Malbork",F402+Tabela1[[#This Row],[wielkosc_zamowienia]],F402)</f>
        <v>508070</v>
      </c>
      <c r="G403">
        <f>IF(Tabela1[[#This Row],[magazyn]]="Przemysl",G402+Tabela1[[#This Row],[wielkosc_zamowienia]],G402)</f>
        <v>583520</v>
      </c>
      <c r="H403">
        <f>IF(Tabela1[[#This Row],[magazyn]]="Gniezno",H402+Tabela1[[#This Row],[wielkosc_zamowienia]],H402)</f>
        <v>446630</v>
      </c>
    </row>
    <row r="404" spans="1:8" x14ac:dyDescent="0.25">
      <c r="A404">
        <v>403</v>
      </c>
      <c r="B404" s="1">
        <v>44395</v>
      </c>
      <c r="C404" t="s">
        <v>5</v>
      </c>
      <c r="D404">
        <v>7000</v>
      </c>
      <c r="E404">
        <f>IF(Tabela1[[#This Row],[magazyn]]="Ogrodzieniec",E403+Tabela1[[#This Row],[wielkosc_zamowienia]],E403)</f>
        <v>589600</v>
      </c>
      <c r="F404">
        <f>IF(Tabela1[[#This Row],[magazyn]]="Malbork",F403+Tabela1[[#This Row],[wielkosc_zamowienia]],F403)</f>
        <v>508070</v>
      </c>
      <c r="G404">
        <f>IF(Tabela1[[#This Row],[magazyn]]="Przemysl",G403+Tabela1[[#This Row],[wielkosc_zamowienia]],G403)</f>
        <v>590520</v>
      </c>
      <c r="H404">
        <f>IF(Tabela1[[#This Row],[magazyn]]="Gniezno",H403+Tabela1[[#This Row],[wielkosc_zamowienia]],H403)</f>
        <v>446630</v>
      </c>
    </row>
    <row r="405" spans="1:8" x14ac:dyDescent="0.25">
      <c r="A405">
        <v>404</v>
      </c>
      <c r="B405" s="1">
        <v>44396</v>
      </c>
      <c r="C405" t="s">
        <v>4</v>
      </c>
      <c r="D405">
        <v>5870</v>
      </c>
      <c r="E405">
        <f>IF(Tabela1[[#This Row],[magazyn]]="Ogrodzieniec",E404+Tabela1[[#This Row],[wielkosc_zamowienia]],E404)</f>
        <v>595470</v>
      </c>
      <c r="F405">
        <f>IF(Tabela1[[#This Row],[magazyn]]="Malbork",F404+Tabela1[[#This Row],[wielkosc_zamowienia]],F404)</f>
        <v>508070</v>
      </c>
      <c r="G405">
        <f>IF(Tabela1[[#This Row],[magazyn]]="Przemysl",G404+Tabela1[[#This Row],[wielkosc_zamowienia]],G404)</f>
        <v>590520</v>
      </c>
      <c r="H405">
        <f>IF(Tabela1[[#This Row],[magazyn]]="Gniezno",H404+Tabela1[[#This Row],[wielkosc_zamowienia]],H404)</f>
        <v>446630</v>
      </c>
    </row>
    <row r="406" spans="1:8" x14ac:dyDescent="0.25">
      <c r="A406">
        <v>405</v>
      </c>
      <c r="B406" s="1">
        <v>44396</v>
      </c>
      <c r="C406" t="s">
        <v>7</v>
      </c>
      <c r="D406">
        <v>6070</v>
      </c>
      <c r="E406">
        <f>IF(Tabela1[[#This Row],[magazyn]]="Ogrodzieniec",E405+Tabela1[[#This Row],[wielkosc_zamowienia]],E405)</f>
        <v>595470</v>
      </c>
      <c r="F406">
        <f>IF(Tabela1[[#This Row],[magazyn]]="Malbork",F405+Tabela1[[#This Row],[wielkosc_zamowienia]],F405)</f>
        <v>514140</v>
      </c>
      <c r="G406">
        <f>IF(Tabela1[[#This Row],[magazyn]]="Przemysl",G405+Tabela1[[#This Row],[wielkosc_zamowienia]],G405)</f>
        <v>590520</v>
      </c>
      <c r="H406">
        <f>IF(Tabela1[[#This Row],[magazyn]]="Gniezno",H405+Tabela1[[#This Row],[wielkosc_zamowienia]],H405)</f>
        <v>446630</v>
      </c>
    </row>
    <row r="407" spans="1:8" x14ac:dyDescent="0.25">
      <c r="A407">
        <v>406</v>
      </c>
      <c r="B407" s="1">
        <v>44397</v>
      </c>
      <c r="C407" t="s">
        <v>4</v>
      </c>
      <c r="D407">
        <v>1500</v>
      </c>
      <c r="E407">
        <f>IF(Tabela1[[#This Row],[magazyn]]="Ogrodzieniec",E406+Tabela1[[#This Row],[wielkosc_zamowienia]],E406)</f>
        <v>596970</v>
      </c>
      <c r="F407">
        <f>IF(Tabela1[[#This Row],[magazyn]]="Malbork",F406+Tabela1[[#This Row],[wielkosc_zamowienia]],F406)</f>
        <v>514140</v>
      </c>
      <c r="G407">
        <f>IF(Tabela1[[#This Row],[magazyn]]="Przemysl",G406+Tabela1[[#This Row],[wielkosc_zamowienia]],G406)</f>
        <v>590520</v>
      </c>
      <c r="H407">
        <f>IF(Tabela1[[#This Row],[magazyn]]="Gniezno",H406+Tabela1[[#This Row],[wielkosc_zamowienia]],H406)</f>
        <v>446630</v>
      </c>
    </row>
    <row r="408" spans="1:8" x14ac:dyDescent="0.25">
      <c r="A408">
        <v>407</v>
      </c>
      <c r="B408" s="1">
        <v>44397</v>
      </c>
      <c r="C408" t="s">
        <v>5</v>
      </c>
      <c r="D408">
        <v>6820</v>
      </c>
      <c r="E408">
        <f>IF(Tabela1[[#This Row],[magazyn]]="Ogrodzieniec",E407+Tabela1[[#This Row],[wielkosc_zamowienia]],E407)</f>
        <v>596970</v>
      </c>
      <c r="F408">
        <f>IF(Tabela1[[#This Row],[magazyn]]="Malbork",F407+Tabela1[[#This Row],[wielkosc_zamowienia]],F407)</f>
        <v>514140</v>
      </c>
      <c r="G408">
        <f>IF(Tabela1[[#This Row],[magazyn]]="Przemysl",G407+Tabela1[[#This Row],[wielkosc_zamowienia]],G407)</f>
        <v>597340</v>
      </c>
      <c r="H408">
        <f>IF(Tabela1[[#This Row],[magazyn]]="Gniezno",H407+Tabela1[[#This Row],[wielkosc_zamowienia]],H407)</f>
        <v>446630</v>
      </c>
    </row>
    <row r="409" spans="1:8" x14ac:dyDescent="0.25">
      <c r="A409">
        <v>408</v>
      </c>
      <c r="B409" s="1">
        <v>44398</v>
      </c>
      <c r="C409" t="s">
        <v>4</v>
      </c>
      <c r="D409">
        <v>2150</v>
      </c>
      <c r="E409">
        <f>IF(Tabela1[[#This Row],[magazyn]]="Ogrodzieniec",E408+Tabela1[[#This Row],[wielkosc_zamowienia]],E408)</f>
        <v>599120</v>
      </c>
      <c r="F409">
        <f>IF(Tabela1[[#This Row],[magazyn]]="Malbork",F408+Tabela1[[#This Row],[wielkosc_zamowienia]],F408)</f>
        <v>514140</v>
      </c>
      <c r="G409">
        <f>IF(Tabela1[[#This Row],[magazyn]]="Przemysl",G408+Tabela1[[#This Row],[wielkosc_zamowienia]],G408)</f>
        <v>597340</v>
      </c>
      <c r="H409">
        <f>IF(Tabela1[[#This Row],[magazyn]]="Gniezno",H408+Tabela1[[#This Row],[wielkosc_zamowienia]],H408)</f>
        <v>446630</v>
      </c>
    </row>
    <row r="410" spans="1:8" x14ac:dyDescent="0.25">
      <c r="A410">
        <v>409</v>
      </c>
      <c r="B410" s="1">
        <v>44399</v>
      </c>
      <c r="C410" t="s">
        <v>7</v>
      </c>
      <c r="D410">
        <v>6600</v>
      </c>
      <c r="E410">
        <f>IF(Tabela1[[#This Row],[magazyn]]="Ogrodzieniec",E409+Tabela1[[#This Row],[wielkosc_zamowienia]],E409)</f>
        <v>599120</v>
      </c>
      <c r="F410">
        <f>IF(Tabela1[[#This Row],[magazyn]]="Malbork",F409+Tabela1[[#This Row],[wielkosc_zamowienia]],F409)</f>
        <v>520740</v>
      </c>
      <c r="G410">
        <f>IF(Tabela1[[#This Row],[magazyn]]="Przemysl",G409+Tabela1[[#This Row],[wielkosc_zamowienia]],G409)</f>
        <v>597340</v>
      </c>
      <c r="H410">
        <f>IF(Tabela1[[#This Row],[magazyn]]="Gniezno",H409+Tabela1[[#This Row],[wielkosc_zamowienia]],H409)</f>
        <v>446630</v>
      </c>
    </row>
    <row r="411" spans="1:8" x14ac:dyDescent="0.25">
      <c r="A411">
        <v>410</v>
      </c>
      <c r="B411" s="1">
        <v>44399</v>
      </c>
      <c r="C411" t="s">
        <v>5</v>
      </c>
      <c r="D411">
        <v>7270</v>
      </c>
      <c r="E411">
        <f>IF(Tabela1[[#This Row],[magazyn]]="Ogrodzieniec",E410+Tabela1[[#This Row],[wielkosc_zamowienia]],E410)</f>
        <v>599120</v>
      </c>
      <c r="F411">
        <f>IF(Tabela1[[#This Row],[magazyn]]="Malbork",F410+Tabela1[[#This Row],[wielkosc_zamowienia]],F410)</f>
        <v>520740</v>
      </c>
      <c r="G411">
        <f>IF(Tabela1[[#This Row],[magazyn]]="Przemysl",G410+Tabela1[[#This Row],[wielkosc_zamowienia]],G410)</f>
        <v>604610</v>
      </c>
      <c r="H411">
        <f>IF(Tabela1[[#This Row],[magazyn]]="Gniezno",H410+Tabela1[[#This Row],[wielkosc_zamowienia]],H410)</f>
        <v>446630</v>
      </c>
    </row>
    <row r="412" spans="1:8" x14ac:dyDescent="0.25">
      <c r="A412">
        <v>411</v>
      </c>
      <c r="B412" s="1">
        <v>44399</v>
      </c>
      <c r="C412" t="s">
        <v>4</v>
      </c>
      <c r="D412">
        <v>1560</v>
      </c>
      <c r="E412">
        <f>IF(Tabela1[[#This Row],[magazyn]]="Ogrodzieniec",E411+Tabela1[[#This Row],[wielkosc_zamowienia]],E411)</f>
        <v>600680</v>
      </c>
      <c r="F412">
        <f>IF(Tabela1[[#This Row],[magazyn]]="Malbork",F411+Tabela1[[#This Row],[wielkosc_zamowienia]],F411)</f>
        <v>520740</v>
      </c>
      <c r="G412">
        <f>IF(Tabela1[[#This Row],[magazyn]]="Przemysl",G411+Tabela1[[#This Row],[wielkosc_zamowienia]],G411)</f>
        <v>604610</v>
      </c>
      <c r="H412">
        <f>IF(Tabela1[[#This Row],[magazyn]]="Gniezno",H411+Tabela1[[#This Row],[wielkosc_zamowienia]],H411)</f>
        <v>446630</v>
      </c>
    </row>
    <row r="413" spans="1:8" x14ac:dyDescent="0.25">
      <c r="A413">
        <v>412</v>
      </c>
      <c r="B413" s="1">
        <v>44399</v>
      </c>
      <c r="C413" t="s">
        <v>6</v>
      </c>
      <c r="D413">
        <v>7040</v>
      </c>
      <c r="E413">
        <f>IF(Tabela1[[#This Row],[magazyn]]="Ogrodzieniec",E412+Tabela1[[#This Row],[wielkosc_zamowienia]],E412)</f>
        <v>600680</v>
      </c>
      <c r="F413">
        <f>IF(Tabela1[[#This Row],[magazyn]]="Malbork",F412+Tabela1[[#This Row],[wielkosc_zamowienia]],F412)</f>
        <v>520740</v>
      </c>
      <c r="G413">
        <f>IF(Tabela1[[#This Row],[magazyn]]="Przemysl",G412+Tabela1[[#This Row],[wielkosc_zamowienia]],G412)</f>
        <v>604610</v>
      </c>
      <c r="H413">
        <f>IF(Tabela1[[#This Row],[magazyn]]="Gniezno",H412+Tabela1[[#This Row],[wielkosc_zamowienia]],H412)</f>
        <v>453670</v>
      </c>
    </row>
    <row r="414" spans="1:8" x14ac:dyDescent="0.25">
      <c r="A414">
        <v>413</v>
      </c>
      <c r="B414" s="1">
        <v>44400</v>
      </c>
      <c r="C414" t="s">
        <v>7</v>
      </c>
      <c r="D414">
        <v>2470</v>
      </c>
      <c r="E414">
        <f>IF(Tabela1[[#This Row],[magazyn]]="Ogrodzieniec",E413+Tabela1[[#This Row],[wielkosc_zamowienia]],E413)</f>
        <v>600680</v>
      </c>
      <c r="F414">
        <f>IF(Tabela1[[#This Row],[magazyn]]="Malbork",F413+Tabela1[[#This Row],[wielkosc_zamowienia]],F413)</f>
        <v>523210</v>
      </c>
      <c r="G414">
        <f>IF(Tabela1[[#This Row],[magazyn]]="Przemysl",G413+Tabela1[[#This Row],[wielkosc_zamowienia]],G413)</f>
        <v>604610</v>
      </c>
      <c r="H414">
        <f>IF(Tabela1[[#This Row],[magazyn]]="Gniezno",H413+Tabela1[[#This Row],[wielkosc_zamowienia]],H413)</f>
        <v>453670</v>
      </c>
    </row>
    <row r="415" spans="1:8" x14ac:dyDescent="0.25">
      <c r="A415">
        <v>414</v>
      </c>
      <c r="B415" s="1">
        <v>44400</v>
      </c>
      <c r="C415" t="s">
        <v>4</v>
      </c>
      <c r="D415">
        <v>8550</v>
      </c>
      <c r="E415">
        <f>IF(Tabela1[[#This Row],[magazyn]]="Ogrodzieniec",E414+Tabela1[[#This Row],[wielkosc_zamowienia]],E414)</f>
        <v>609230</v>
      </c>
      <c r="F415">
        <f>IF(Tabela1[[#This Row],[magazyn]]="Malbork",F414+Tabela1[[#This Row],[wielkosc_zamowienia]],F414)</f>
        <v>523210</v>
      </c>
      <c r="G415">
        <f>IF(Tabela1[[#This Row],[magazyn]]="Przemysl",G414+Tabela1[[#This Row],[wielkosc_zamowienia]],G414)</f>
        <v>604610</v>
      </c>
      <c r="H415">
        <f>IF(Tabela1[[#This Row],[magazyn]]="Gniezno",H414+Tabela1[[#This Row],[wielkosc_zamowienia]],H414)</f>
        <v>453670</v>
      </c>
    </row>
    <row r="416" spans="1:8" x14ac:dyDescent="0.25">
      <c r="A416">
        <v>415</v>
      </c>
      <c r="B416" s="1">
        <v>44400</v>
      </c>
      <c r="C416" t="s">
        <v>5</v>
      </c>
      <c r="D416">
        <v>6160</v>
      </c>
      <c r="E416">
        <f>IF(Tabela1[[#This Row],[magazyn]]="Ogrodzieniec",E415+Tabela1[[#This Row],[wielkosc_zamowienia]],E415)</f>
        <v>609230</v>
      </c>
      <c r="F416">
        <f>IF(Tabela1[[#This Row],[magazyn]]="Malbork",F415+Tabela1[[#This Row],[wielkosc_zamowienia]],F415)</f>
        <v>523210</v>
      </c>
      <c r="G416">
        <f>IF(Tabela1[[#This Row],[magazyn]]="Przemysl",G415+Tabela1[[#This Row],[wielkosc_zamowienia]],G415)</f>
        <v>610770</v>
      </c>
      <c r="H416">
        <f>IF(Tabela1[[#This Row],[magazyn]]="Gniezno",H415+Tabela1[[#This Row],[wielkosc_zamowienia]],H415)</f>
        <v>453670</v>
      </c>
    </row>
    <row r="417" spans="1:8" x14ac:dyDescent="0.25">
      <c r="A417">
        <v>416</v>
      </c>
      <c r="B417" s="1">
        <v>44401</v>
      </c>
      <c r="C417" t="s">
        <v>7</v>
      </c>
      <c r="D417">
        <v>9010</v>
      </c>
      <c r="E417">
        <f>IF(Tabela1[[#This Row],[magazyn]]="Ogrodzieniec",E416+Tabela1[[#This Row],[wielkosc_zamowienia]],E416)</f>
        <v>609230</v>
      </c>
      <c r="F417">
        <f>IF(Tabela1[[#This Row],[magazyn]]="Malbork",F416+Tabela1[[#This Row],[wielkosc_zamowienia]],F416)</f>
        <v>532220</v>
      </c>
      <c r="G417">
        <f>IF(Tabela1[[#This Row],[magazyn]]="Przemysl",G416+Tabela1[[#This Row],[wielkosc_zamowienia]],G416)</f>
        <v>610770</v>
      </c>
      <c r="H417">
        <f>IF(Tabela1[[#This Row],[magazyn]]="Gniezno",H416+Tabela1[[#This Row],[wielkosc_zamowienia]],H416)</f>
        <v>453670</v>
      </c>
    </row>
    <row r="418" spans="1:8" x14ac:dyDescent="0.25">
      <c r="A418">
        <v>417</v>
      </c>
      <c r="B418" s="1">
        <v>44401</v>
      </c>
      <c r="C418" t="s">
        <v>6</v>
      </c>
      <c r="D418">
        <v>1400</v>
      </c>
      <c r="E418">
        <f>IF(Tabela1[[#This Row],[magazyn]]="Ogrodzieniec",E417+Tabela1[[#This Row],[wielkosc_zamowienia]],E417)</f>
        <v>609230</v>
      </c>
      <c r="F418">
        <f>IF(Tabela1[[#This Row],[magazyn]]="Malbork",F417+Tabela1[[#This Row],[wielkosc_zamowienia]],F417)</f>
        <v>532220</v>
      </c>
      <c r="G418">
        <f>IF(Tabela1[[#This Row],[magazyn]]="Przemysl",G417+Tabela1[[#This Row],[wielkosc_zamowienia]],G417)</f>
        <v>610770</v>
      </c>
      <c r="H418">
        <f>IF(Tabela1[[#This Row],[magazyn]]="Gniezno",H417+Tabela1[[#This Row],[wielkosc_zamowienia]],H417)</f>
        <v>455070</v>
      </c>
    </row>
    <row r="419" spans="1:8" x14ac:dyDescent="0.25">
      <c r="A419">
        <v>418</v>
      </c>
      <c r="B419" s="1">
        <v>44401</v>
      </c>
      <c r="C419" t="s">
        <v>5</v>
      </c>
      <c r="D419">
        <v>7730</v>
      </c>
      <c r="E419">
        <f>IF(Tabela1[[#This Row],[magazyn]]="Ogrodzieniec",E418+Tabela1[[#This Row],[wielkosc_zamowienia]],E418)</f>
        <v>609230</v>
      </c>
      <c r="F419">
        <f>IF(Tabela1[[#This Row],[magazyn]]="Malbork",F418+Tabela1[[#This Row],[wielkosc_zamowienia]],F418)</f>
        <v>532220</v>
      </c>
      <c r="G419">
        <f>IF(Tabela1[[#This Row],[magazyn]]="Przemysl",G418+Tabela1[[#This Row],[wielkosc_zamowienia]],G418)</f>
        <v>618500</v>
      </c>
      <c r="H419">
        <f>IF(Tabela1[[#This Row],[magazyn]]="Gniezno",H418+Tabela1[[#This Row],[wielkosc_zamowienia]],H418)</f>
        <v>455070</v>
      </c>
    </row>
    <row r="420" spans="1:8" x14ac:dyDescent="0.25">
      <c r="A420">
        <v>419</v>
      </c>
      <c r="B420" s="1">
        <v>44401</v>
      </c>
      <c r="C420" t="s">
        <v>4</v>
      </c>
      <c r="D420">
        <v>8020</v>
      </c>
      <c r="E420">
        <f>IF(Tabela1[[#This Row],[magazyn]]="Ogrodzieniec",E419+Tabela1[[#This Row],[wielkosc_zamowienia]],E419)</f>
        <v>617250</v>
      </c>
      <c r="F420">
        <f>IF(Tabela1[[#This Row],[magazyn]]="Malbork",F419+Tabela1[[#This Row],[wielkosc_zamowienia]],F419)</f>
        <v>532220</v>
      </c>
      <c r="G420">
        <f>IF(Tabela1[[#This Row],[magazyn]]="Przemysl",G419+Tabela1[[#This Row],[wielkosc_zamowienia]],G419)</f>
        <v>618500</v>
      </c>
      <c r="H420">
        <f>IF(Tabela1[[#This Row],[magazyn]]="Gniezno",H419+Tabela1[[#This Row],[wielkosc_zamowienia]],H419)</f>
        <v>455070</v>
      </c>
    </row>
    <row r="421" spans="1:8" x14ac:dyDescent="0.25">
      <c r="A421">
        <v>420</v>
      </c>
      <c r="B421" s="1">
        <v>44402</v>
      </c>
      <c r="C421" t="s">
        <v>4</v>
      </c>
      <c r="D421">
        <v>2730</v>
      </c>
      <c r="E421">
        <f>IF(Tabela1[[#This Row],[magazyn]]="Ogrodzieniec",E420+Tabela1[[#This Row],[wielkosc_zamowienia]],E420)</f>
        <v>619980</v>
      </c>
      <c r="F421">
        <f>IF(Tabela1[[#This Row],[magazyn]]="Malbork",F420+Tabela1[[#This Row],[wielkosc_zamowienia]],F420)</f>
        <v>532220</v>
      </c>
      <c r="G421">
        <f>IF(Tabela1[[#This Row],[magazyn]]="Przemysl",G420+Tabela1[[#This Row],[wielkosc_zamowienia]],G420)</f>
        <v>618500</v>
      </c>
      <c r="H421">
        <f>IF(Tabela1[[#This Row],[magazyn]]="Gniezno",H420+Tabela1[[#This Row],[wielkosc_zamowienia]],H420)</f>
        <v>455070</v>
      </c>
    </row>
    <row r="422" spans="1:8" x14ac:dyDescent="0.25">
      <c r="A422">
        <v>421</v>
      </c>
      <c r="B422" s="1">
        <v>44403</v>
      </c>
      <c r="C422" t="s">
        <v>6</v>
      </c>
      <c r="D422">
        <v>8340</v>
      </c>
      <c r="E422">
        <f>IF(Tabela1[[#This Row],[magazyn]]="Ogrodzieniec",E421+Tabela1[[#This Row],[wielkosc_zamowienia]],E421)</f>
        <v>619980</v>
      </c>
      <c r="F422">
        <f>IF(Tabela1[[#This Row],[magazyn]]="Malbork",F421+Tabela1[[#This Row],[wielkosc_zamowienia]],F421)</f>
        <v>532220</v>
      </c>
      <c r="G422">
        <f>IF(Tabela1[[#This Row],[magazyn]]="Przemysl",G421+Tabela1[[#This Row],[wielkosc_zamowienia]],G421)</f>
        <v>618500</v>
      </c>
      <c r="H422">
        <f>IF(Tabela1[[#This Row],[magazyn]]="Gniezno",H421+Tabela1[[#This Row],[wielkosc_zamowienia]],H421)</f>
        <v>463410</v>
      </c>
    </row>
    <row r="423" spans="1:8" x14ac:dyDescent="0.25">
      <c r="A423">
        <v>422</v>
      </c>
      <c r="B423" s="1">
        <v>44404</v>
      </c>
      <c r="C423" t="s">
        <v>5</v>
      </c>
      <c r="D423">
        <v>850</v>
      </c>
      <c r="E423">
        <f>IF(Tabela1[[#This Row],[magazyn]]="Ogrodzieniec",E422+Tabela1[[#This Row],[wielkosc_zamowienia]],E422)</f>
        <v>619980</v>
      </c>
      <c r="F423">
        <f>IF(Tabela1[[#This Row],[magazyn]]="Malbork",F422+Tabela1[[#This Row],[wielkosc_zamowienia]],F422)</f>
        <v>532220</v>
      </c>
      <c r="G423">
        <f>IF(Tabela1[[#This Row],[magazyn]]="Przemysl",G422+Tabela1[[#This Row],[wielkosc_zamowienia]],G422)</f>
        <v>619350</v>
      </c>
      <c r="H423">
        <f>IF(Tabela1[[#This Row],[magazyn]]="Gniezno",H422+Tabela1[[#This Row],[wielkosc_zamowienia]],H422)</f>
        <v>463410</v>
      </c>
    </row>
    <row r="424" spans="1:8" x14ac:dyDescent="0.25">
      <c r="A424">
        <v>423</v>
      </c>
      <c r="B424" s="1">
        <v>44404</v>
      </c>
      <c r="C424" t="s">
        <v>7</v>
      </c>
      <c r="D424">
        <v>8740</v>
      </c>
      <c r="E424">
        <f>IF(Tabela1[[#This Row],[magazyn]]="Ogrodzieniec",E423+Tabela1[[#This Row],[wielkosc_zamowienia]],E423)</f>
        <v>619980</v>
      </c>
      <c r="F424">
        <f>IF(Tabela1[[#This Row],[magazyn]]="Malbork",F423+Tabela1[[#This Row],[wielkosc_zamowienia]],F423)</f>
        <v>540960</v>
      </c>
      <c r="G424">
        <f>IF(Tabela1[[#This Row],[magazyn]]="Przemysl",G423+Tabela1[[#This Row],[wielkosc_zamowienia]],G423)</f>
        <v>619350</v>
      </c>
      <c r="H424">
        <f>IF(Tabela1[[#This Row],[magazyn]]="Gniezno",H423+Tabela1[[#This Row],[wielkosc_zamowienia]],H423)</f>
        <v>463410</v>
      </c>
    </row>
    <row r="425" spans="1:8" x14ac:dyDescent="0.25">
      <c r="A425">
        <v>424</v>
      </c>
      <c r="B425" s="1">
        <v>44405</v>
      </c>
      <c r="C425" t="s">
        <v>5</v>
      </c>
      <c r="D425">
        <v>6720</v>
      </c>
      <c r="E425">
        <f>IF(Tabela1[[#This Row],[magazyn]]="Ogrodzieniec",E424+Tabela1[[#This Row],[wielkosc_zamowienia]],E424)</f>
        <v>619980</v>
      </c>
      <c r="F425">
        <f>IF(Tabela1[[#This Row],[magazyn]]="Malbork",F424+Tabela1[[#This Row],[wielkosc_zamowienia]],F424)</f>
        <v>540960</v>
      </c>
      <c r="G425">
        <f>IF(Tabela1[[#This Row],[magazyn]]="Przemysl",G424+Tabela1[[#This Row],[wielkosc_zamowienia]],G424)</f>
        <v>626070</v>
      </c>
      <c r="H425">
        <f>IF(Tabela1[[#This Row],[magazyn]]="Gniezno",H424+Tabela1[[#This Row],[wielkosc_zamowienia]],H424)</f>
        <v>463410</v>
      </c>
    </row>
    <row r="426" spans="1:8" x14ac:dyDescent="0.25">
      <c r="A426">
        <v>425</v>
      </c>
      <c r="B426" s="1">
        <v>44405</v>
      </c>
      <c r="C426" t="s">
        <v>4</v>
      </c>
      <c r="D426">
        <v>780</v>
      </c>
      <c r="E426">
        <f>IF(Tabela1[[#This Row],[magazyn]]="Ogrodzieniec",E425+Tabela1[[#This Row],[wielkosc_zamowienia]],E425)</f>
        <v>620760</v>
      </c>
      <c r="F426">
        <f>IF(Tabela1[[#This Row],[magazyn]]="Malbork",F425+Tabela1[[#This Row],[wielkosc_zamowienia]],F425)</f>
        <v>540960</v>
      </c>
      <c r="G426">
        <f>IF(Tabela1[[#This Row],[magazyn]]="Przemysl",G425+Tabela1[[#This Row],[wielkosc_zamowienia]],G425)</f>
        <v>626070</v>
      </c>
      <c r="H426">
        <f>IF(Tabela1[[#This Row],[magazyn]]="Gniezno",H425+Tabela1[[#This Row],[wielkosc_zamowienia]],H425)</f>
        <v>463410</v>
      </c>
    </row>
    <row r="427" spans="1:8" x14ac:dyDescent="0.25">
      <c r="A427">
        <v>426</v>
      </c>
      <c r="B427" s="1">
        <v>44405</v>
      </c>
      <c r="C427" t="s">
        <v>7</v>
      </c>
      <c r="D427">
        <v>1020</v>
      </c>
      <c r="E427">
        <f>IF(Tabela1[[#This Row],[magazyn]]="Ogrodzieniec",E426+Tabela1[[#This Row],[wielkosc_zamowienia]],E426)</f>
        <v>620760</v>
      </c>
      <c r="F427">
        <f>IF(Tabela1[[#This Row],[magazyn]]="Malbork",F426+Tabela1[[#This Row],[wielkosc_zamowienia]],F426)</f>
        <v>541980</v>
      </c>
      <c r="G427">
        <f>IF(Tabela1[[#This Row],[magazyn]]="Przemysl",G426+Tabela1[[#This Row],[wielkosc_zamowienia]],G426)</f>
        <v>626070</v>
      </c>
      <c r="H427">
        <f>IF(Tabela1[[#This Row],[magazyn]]="Gniezno",H426+Tabela1[[#This Row],[wielkosc_zamowienia]],H426)</f>
        <v>463410</v>
      </c>
    </row>
    <row r="428" spans="1:8" x14ac:dyDescent="0.25">
      <c r="A428">
        <v>427</v>
      </c>
      <c r="B428" s="1">
        <v>44406</v>
      </c>
      <c r="C428" t="s">
        <v>5</v>
      </c>
      <c r="D428">
        <v>4870</v>
      </c>
      <c r="E428">
        <f>IF(Tabela1[[#This Row],[magazyn]]="Ogrodzieniec",E427+Tabela1[[#This Row],[wielkosc_zamowienia]],E427)</f>
        <v>620760</v>
      </c>
      <c r="F428">
        <f>IF(Tabela1[[#This Row],[magazyn]]="Malbork",F427+Tabela1[[#This Row],[wielkosc_zamowienia]],F427)</f>
        <v>541980</v>
      </c>
      <c r="G428">
        <f>IF(Tabela1[[#This Row],[magazyn]]="Przemysl",G427+Tabela1[[#This Row],[wielkosc_zamowienia]],G427)</f>
        <v>630940</v>
      </c>
      <c r="H428">
        <f>IF(Tabela1[[#This Row],[magazyn]]="Gniezno",H427+Tabela1[[#This Row],[wielkosc_zamowienia]],H427)</f>
        <v>463410</v>
      </c>
    </row>
    <row r="429" spans="1:8" x14ac:dyDescent="0.25">
      <c r="A429">
        <v>428</v>
      </c>
      <c r="B429" s="1">
        <v>44406</v>
      </c>
      <c r="C429" t="s">
        <v>6</v>
      </c>
      <c r="D429">
        <v>7250</v>
      </c>
      <c r="E429">
        <f>IF(Tabela1[[#This Row],[magazyn]]="Ogrodzieniec",E428+Tabela1[[#This Row],[wielkosc_zamowienia]],E428)</f>
        <v>620760</v>
      </c>
      <c r="F429">
        <f>IF(Tabela1[[#This Row],[magazyn]]="Malbork",F428+Tabela1[[#This Row],[wielkosc_zamowienia]],F428)</f>
        <v>541980</v>
      </c>
      <c r="G429">
        <f>IF(Tabela1[[#This Row],[magazyn]]="Przemysl",G428+Tabela1[[#This Row],[wielkosc_zamowienia]],G428)</f>
        <v>630940</v>
      </c>
      <c r="H429">
        <f>IF(Tabela1[[#This Row],[magazyn]]="Gniezno",H428+Tabela1[[#This Row],[wielkosc_zamowienia]],H428)</f>
        <v>470660</v>
      </c>
    </row>
    <row r="430" spans="1:8" x14ac:dyDescent="0.25">
      <c r="A430">
        <v>429</v>
      </c>
      <c r="B430" s="1">
        <v>44406</v>
      </c>
      <c r="C430" t="s">
        <v>4</v>
      </c>
      <c r="D430">
        <v>330</v>
      </c>
      <c r="E430">
        <f>IF(Tabela1[[#This Row],[magazyn]]="Ogrodzieniec",E429+Tabela1[[#This Row],[wielkosc_zamowienia]],E429)</f>
        <v>621090</v>
      </c>
      <c r="F430">
        <f>IF(Tabela1[[#This Row],[magazyn]]="Malbork",F429+Tabela1[[#This Row],[wielkosc_zamowienia]],F429)</f>
        <v>541980</v>
      </c>
      <c r="G430">
        <f>IF(Tabela1[[#This Row],[magazyn]]="Przemysl",G429+Tabela1[[#This Row],[wielkosc_zamowienia]],G429)</f>
        <v>630940</v>
      </c>
      <c r="H430">
        <f>IF(Tabela1[[#This Row],[magazyn]]="Gniezno",H429+Tabela1[[#This Row],[wielkosc_zamowienia]],H429)</f>
        <v>470660</v>
      </c>
    </row>
    <row r="431" spans="1:8" x14ac:dyDescent="0.25">
      <c r="A431">
        <v>430</v>
      </c>
      <c r="B431" s="1">
        <v>44407</v>
      </c>
      <c r="C431" t="s">
        <v>5</v>
      </c>
      <c r="D431">
        <v>3290</v>
      </c>
      <c r="E431">
        <f>IF(Tabela1[[#This Row],[magazyn]]="Ogrodzieniec",E430+Tabela1[[#This Row],[wielkosc_zamowienia]],E430)</f>
        <v>621090</v>
      </c>
      <c r="F431">
        <f>IF(Tabela1[[#This Row],[magazyn]]="Malbork",F430+Tabela1[[#This Row],[wielkosc_zamowienia]],F430)</f>
        <v>541980</v>
      </c>
      <c r="G431">
        <f>IF(Tabela1[[#This Row],[magazyn]]="Przemysl",G430+Tabela1[[#This Row],[wielkosc_zamowienia]],G430)</f>
        <v>634230</v>
      </c>
      <c r="H431">
        <f>IF(Tabela1[[#This Row],[magazyn]]="Gniezno",H430+Tabela1[[#This Row],[wielkosc_zamowienia]],H430)</f>
        <v>470660</v>
      </c>
    </row>
    <row r="432" spans="1:8" x14ac:dyDescent="0.25">
      <c r="A432">
        <v>431</v>
      </c>
      <c r="B432" s="1">
        <v>44407</v>
      </c>
      <c r="C432" t="s">
        <v>6</v>
      </c>
      <c r="D432">
        <v>3820</v>
      </c>
      <c r="E432">
        <f>IF(Tabela1[[#This Row],[magazyn]]="Ogrodzieniec",E431+Tabela1[[#This Row],[wielkosc_zamowienia]],E431)</f>
        <v>621090</v>
      </c>
      <c r="F432">
        <f>IF(Tabela1[[#This Row],[magazyn]]="Malbork",F431+Tabela1[[#This Row],[wielkosc_zamowienia]],F431)</f>
        <v>541980</v>
      </c>
      <c r="G432">
        <f>IF(Tabela1[[#This Row],[magazyn]]="Przemysl",G431+Tabela1[[#This Row],[wielkosc_zamowienia]],G431)</f>
        <v>634230</v>
      </c>
      <c r="H432">
        <f>IF(Tabela1[[#This Row],[magazyn]]="Gniezno",H431+Tabela1[[#This Row],[wielkosc_zamowienia]],H431)</f>
        <v>474480</v>
      </c>
    </row>
    <row r="433" spans="1:8" x14ac:dyDescent="0.25">
      <c r="A433">
        <v>432</v>
      </c>
      <c r="B433" s="1">
        <v>44407</v>
      </c>
      <c r="C433" t="s">
        <v>4</v>
      </c>
      <c r="D433">
        <v>5660</v>
      </c>
      <c r="E433">
        <f>IF(Tabela1[[#This Row],[magazyn]]="Ogrodzieniec",E432+Tabela1[[#This Row],[wielkosc_zamowienia]],E432)</f>
        <v>626750</v>
      </c>
      <c r="F433">
        <f>IF(Tabela1[[#This Row],[magazyn]]="Malbork",F432+Tabela1[[#This Row],[wielkosc_zamowienia]],F432)</f>
        <v>541980</v>
      </c>
      <c r="G433">
        <f>IF(Tabela1[[#This Row],[magazyn]]="Przemysl",G432+Tabela1[[#This Row],[wielkosc_zamowienia]],G432)</f>
        <v>634230</v>
      </c>
      <c r="H433">
        <f>IF(Tabela1[[#This Row],[magazyn]]="Gniezno",H432+Tabela1[[#This Row],[wielkosc_zamowienia]],H432)</f>
        <v>474480</v>
      </c>
    </row>
    <row r="434" spans="1:8" x14ac:dyDescent="0.25">
      <c r="A434">
        <v>433</v>
      </c>
      <c r="B434" s="1">
        <v>44408</v>
      </c>
      <c r="C434" t="s">
        <v>4</v>
      </c>
      <c r="D434">
        <v>4200</v>
      </c>
      <c r="E434">
        <f>IF(Tabela1[[#This Row],[magazyn]]="Ogrodzieniec",E433+Tabela1[[#This Row],[wielkosc_zamowienia]],E433)</f>
        <v>630950</v>
      </c>
      <c r="F434">
        <f>IF(Tabela1[[#This Row],[magazyn]]="Malbork",F433+Tabela1[[#This Row],[wielkosc_zamowienia]],F433)</f>
        <v>541980</v>
      </c>
      <c r="G434">
        <f>IF(Tabela1[[#This Row],[magazyn]]="Przemysl",G433+Tabela1[[#This Row],[wielkosc_zamowienia]],G433)</f>
        <v>634230</v>
      </c>
      <c r="H434">
        <f>IF(Tabela1[[#This Row],[magazyn]]="Gniezno",H433+Tabela1[[#This Row],[wielkosc_zamowienia]],H433)</f>
        <v>474480</v>
      </c>
    </row>
    <row r="435" spans="1:8" x14ac:dyDescent="0.25">
      <c r="A435">
        <v>434</v>
      </c>
      <c r="B435" s="1">
        <v>44408</v>
      </c>
      <c r="C435" t="s">
        <v>7</v>
      </c>
      <c r="D435">
        <v>5870</v>
      </c>
      <c r="E435">
        <f>IF(Tabela1[[#This Row],[magazyn]]="Ogrodzieniec",E434+Tabela1[[#This Row],[wielkosc_zamowienia]],E434)</f>
        <v>630950</v>
      </c>
      <c r="F435">
        <f>IF(Tabela1[[#This Row],[magazyn]]="Malbork",F434+Tabela1[[#This Row],[wielkosc_zamowienia]],F434)</f>
        <v>547850</v>
      </c>
      <c r="G435">
        <f>IF(Tabela1[[#This Row],[magazyn]]="Przemysl",G434+Tabela1[[#This Row],[wielkosc_zamowienia]],G434)</f>
        <v>634230</v>
      </c>
      <c r="H435">
        <f>IF(Tabela1[[#This Row],[magazyn]]="Gniezno",H434+Tabela1[[#This Row],[wielkosc_zamowienia]],H434)</f>
        <v>474480</v>
      </c>
    </row>
    <row r="436" spans="1:8" x14ac:dyDescent="0.25">
      <c r="A436">
        <v>435</v>
      </c>
      <c r="B436" s="1">
        <v>44408</v>
      </c>
      <c r="C436" t="s">
        <v>6</v>
      </c>
      <c r="D436">
        <v>1670</v>
      </c>
      <c r="E436">
        <f>IF(Tabela1[[#This Row],[magazyn]]="Ogrodzieniec",E435+Tabela1[[#This Row],[wielkosc_zamowienia]],E435)</f>
        <v>630950</v>
      </c>
      <c r="F436">
        <f>IF(Tabela1[[#This Row],[magazyn]]="Malbork",F435+Tabela1[[#This Row],[wielkosc_zamowienia]],F435)</f>
        <v>547850</v>
      </c>
      <c r="G436">
        <f>IF(Tabela1[[#This Row],[magazyn]]="Przemysl",G435+Tabela1[[#This Row],[wielkosc_zamowienia]],G435)</f>
        <v>634230</v>
      </c>
      <c r="H436">
        <f>IF(Tabela1[[#This Row],[magazyn]]="Gniezno",H435+Tabela1[[#This Row],[wielkosc_zamowienia]],H435)</f>
        <v>476150</v>
      </c>
    </row>
    <row r="437" spans="1:8" x14ac:dyDescent="0.25">
      <c r="A437">
        <v>436</v>
      </c>
      <c r="B437" s="1">
        <v>44408</v>
      </c>
      <c r="C437" t="s">
        <v>5</v>
      </c>
      <c r="D437">
        <v>3960</v>
      </c>
      <c r="E437">
        <f>IF(Tabela1[[#This Row],[magazyn]]="Ogrodzieniec",E436+Tabela1[[#This Row],[wielkosc_zamowienia]],E436)</f>
        <v>630950</v>
      </c>
      <c r="F437">
        <f>IF(Tabela1[[#This Row],[magazyn]]="Malbork",F436+Tabela1[[#This Row],[wielkosc_zamowienia]],F436)</f>
        <v>547850</v>
      </c>
      <c r="G437">
        <f>IF(Tabela1[[#This Row],[magazyn]]="Przemysl",G436+Tabela1[[#This Row],[wielkosc_zamowienia]],G436)</f>
        <v>638190</v>
      </c>
      <c r="H437">
        <f>IF(Tabela1[[#This Row],[magazyn]]="Gniezno",H436+Tabela1[[#This Row],[wielkosc_zamowienia]],H436)</f>
        <v>476150</v>
      </c>
    </row>
    <row r="438" spans="1:8" x14ac:dyDescent="0.25">
      <c r="A438">
        <v>437</v>
      </c>
      <c r="B438" s="1">
        <v>44409</v>
      </c>
      <c r="C438" t="s">
        <v>4</v>
      </c>
      <c r="D438">
        <v>4200</v>
      </c>
      <c r="E438">
        <f>IF(Tabela1[[#This Row],[magazyn]]="Ogrodzieniec",E437+Tabela1[[#This Row],[wielkosc_zamowienia]],E437)</f>
        <v>635150</v>
      </c>
      <c r="F438">
        <f>IF(Tabela1[[#This Row],[magazyn]]="Malbork",F437+Tabela1[[#This Row],[wielkosc_zamowienia]],F437)</f>
        <v>547850</v>
      </c>
      <c r="G438">
        <f>IF(Tabela1[[#This Row],[magazyn]]="Przemysl",G437+Tabela1[[#This Row],[wielkosc_zamowienia]],G437)</f>
        <v>638190</v>
      </c>
      <c r="H438">
        <f>IF(Tabela1[[#This Row],[magazyn]]="Gniezno",H437+Tabela1[[#This Row],[wielkosc_zamowienia]],H437)</f>
        <v>476150</v>
      </c>
    </row>
    <row r="439" spans="1:8" x14ac:dyDescent="0.25">
      <c r="A439">
        <v>438</v>
      </c>
      <c r="B439" s="1">
        <v>44410</v>
      </c>
      <c r="C439" t="s">
        <v>7</v>
      </c>
      <c r="D439">
        <v>7980</v>
      </c>
      <c r="E439">
        <f>IF(Tabela1[[#This Row],[magazyn]]="Ogrodzieniec",E438+Tabela1[[#This Row],[wielkosc_zamowienia]],E438)</f>
        <v>635150</v>
      </c>
      <c r="F439">
        <f>IF(Tabela1[[#This Row],[magazyn]]="Malbork",F438+Tabela1[[#This Row],[wielkosc_zamowienia]],F438)</f>
        <v>555830</v>
      </c>
      <c r="G439">
        <f>IF(Tabela1[[#This Row],[magazyn]]="Przemysl",G438+Tabela1[[#This Row],[wielkosc_zamowienia]],G438)</f>
        <v>638190</v>
      </c>
      <c r="H439">
        <f>IF(Tabela1[[#This Row],[magazyn]]="Gniezno",H438+Tabela1[[#This Row],[wielkosc_zamowienia]],H438)</f>
        <v>476150</v>
      </c>
    </row>
    <row r="440" spans="1:8" x14ac:dyDescent="0.25">
      <c r="A440">
        <v>439</v>
      </c>
      <c r="B440" s="1">
        <v>44410</v>
      </c>
      <c r="C440" t="s">
        <v>4</v>
      </c>
      <c r="D440">
        <v>6110</v>
      </c>
      <c r="E440">
        <f>IF(Tabela1[[#This Row],[magazyn]]="Ogrodzieniec",E439+Tabela1[[#This Row],[wielkosc_zamowienia]],E439)</f>
        <v>641260</v>
      </c>
      <c r="F440">
        <f>IF(Tabela1[[#This Row],[magazyn]]="Malbork",F439+Tabela1[[#This Row],[wielkosc_zamowienia]],F439)</f>
        <v>555830</v>
      </c>
      <c r="G440">
        <f>IF(Tabela1[[#This Row],[magazyn]]="Przemysl",G439+Tabela1[[#This Row],[wielkosc_zamowienia]],G439)</f>
        <v>638190</v>
      </c>
      <c r="H440">
        <f>IF(Tabela1[[#This Row],[magazyn]]="Gniezno",H439+Tabela1[[#This Row],[wielkosc_zamowienia]],H439)</f>
        <v>476150</v>
      </c>
    </row>
    <row r="441" spans="1:8" x14ac:dyDescent="0.25">
      <c r="A441">
        <v>440</v>
      </c>
      <c r="B441" s="1">
        <v>44411</v>
      </c>
      <c r="C441" t="s">
        <v>7</v>
      </c>
      <c r="D441">
        <v>7750</v>
      </c>
      <c r="E441">
        <f>IF(Tabela1[[#This Row],[magazyn]]="Ogrodzieniec",E440+Tabela1[[#This Row],[wielkosc_zamowienia]],E440)</f>
        <v>641260</v>
      </c>
      <c r="F441">
        <f>IF(Tabela1[[#This Row],[magazyn]]="Malbork",F440+Tabela1[[#This Row],[wielkosc_zamowienia]],F440)</f>
        <v>563580</v>
      </c>
      <c r="G441">
        <f>IF(Tabela1[[#This Row],[magazyn]]="Przemysl",G440+Tabela1[[#This Row],[wielkosc_zamowienia]],G440)</f>
        <v>638190</v>
      </c>
      <c r="H441">
        <f>IF(Tabela1[[#This Row],[magazyn]]="Gniezno",H440+Tabela1[[#This Row],[wielkosc_zamowienia]],H440)</f>
        <v>476150</v>
      </c>
    </row>
    <row r="442" spans="1:8" x14ac:dyDescent="0.25">
      <c r="A442">
        <v>441</v>
      </c>
      <c r="B442" s="1">
        <v>44411</v>
      </c>
      <c r="C442" t="s">
        <v>5</v>
      </c>
      <c r="D442">
        <v>7450</v>
      </c>
      <c r="E442">
        <f>IF(Tabela1[[#This Row],[magazyn]]="Ogrodzieniec",E441+Tabela1[[#This Row],[wielkosc_zamowienia]],E441)</f>
        <v>641260</v>
      </c>
      <c r="F442">
        <f>IF(Tabela1[[#This Row],[magazyn]]="Malbork",F441+Tabela1[[#This Row],[wielkosc_zamowienia]],F441)</f>
        <v>563580</v>
      </c>
      <c r="G442">
        <f>IF(Tabela1[[#This Row],[magazyn]]="Przemysl",G441+Tabela1[[#This Row],[wielkosc_zamowienia]],G441)</f>
        <v>645640</v>
      </c>
      <c r="H442">
        <f>IF(Tabela1[[#This Row],[magazyn]]="Gniezno",H441+Tabela1[[#This Row],[wielkosc_zamowienia]],H441)</f>
        <v>476150</v>
      </c>
    </row>
    <row r="443" spans="1:8" x14ac:dyDescent="0.25">
      <c r="A443">
        <v>442</v>
      </c>
      <c r="B443" s="1">
        <v>44412</v>
      </c>
      <c r="C443" t="s">
        <v>6</v>
      </c>
      <c r="D443">
        <v>3400</v>
      </c>
      <c r="E443">
        <f>IF(Tabela1[[#This Row],[magazyn]]="Ogrodzieniec",E442+Tabela1[[#This Row],[wielkosc_zamowienia]],E442)</f>
        <v>641260</v>
      </c>
      <c r="F443">
        <f>IF(Tabela1[[#This Row],[magazyn]]="Malbork",F442+Tabela1[[#This Row],[wielkosc_zamowienia]],F442)</f>
        <v>563580</v>
      </c>
      <c r="G443">
        <f>IF(Tabela1[[#This Row],[magazyn]]="Przemysl",G442+Tabela1[[#This Row],[wielkosc_zamowienia]],G442)</f>
        <v>645640</v>
      </c>
      <c r="H443">
        <f>IF(Tabela1[[#This Row],[magazyn]]="Gniezno",H442+Tabela1[[#This Row],[wielkosc_zamowienia]],H442)</f>
        <v>479550</v>
      </c>
    </row>
    <row r="444" spans="1:8" x14ac:dyDescent="0.25">
      <c r="A444">
        <v>443</v>
      </c>
      <c r="B444" s="1">
        <v>44412</v>
      </c>
      <c r="C444" t="s">
        <v>7</v>
      </c>
      <c r="D444">
        <v>8560</v>
      </c>
      <c r="E444">
        <f>IF(Tabela1[[#This Row],[magazyn]]="Ogrodzieniec",E443+Tabela1[[#This Row],[wielkosc_zamowienia]],E443)</f>
        <v>641260</v>
      </c>
      <c r="F444">
        <f>IF(Tabela1[[#This Row],[magazyn]]="Malbork",F443+Tabela1[[#This Row],[wielkosc_zamowienia]],F443)</f>
        <v>572140</v>
      </c>
      <c r="G444">
        <f>IF(Tabela1[[#This Row],[magazyn]]="Przemysl",G443+Tabela1[[#This Row],[wielkosc_zamowienia]],G443)</f>
        <v>645640</v>
      </c>
      <c r="H444">
        <f>IF(Tabela1[[#This Row],[magazyn]]="Gniezno",H443+Tabela1[[#This Row],[wielkosc_zamowienia]],H443)</f>
        <v>479550</v>
      </c>
    </row>
    <row r="445" spans="1:8" x14ac:dyDescent="0.25">
      <c r="A445">
        <v>444</v>
      </c>
      <c r="B445" s="1">
        <v>44413</v>
      </c>
      <c r="C445" t="s">
        <v>6</v>
      </c>
      <c r="D445">
        <v>7190</v>
      </c>
      <c r="E445">
        <f>IF(Tabela1[[#This Row],[magazyn]]="Ogrodzieniec",E444+Tabela1[[#This Row],[wielkosc_zamowienia]],E444)</f>
        <v>641260</v>
      </c>
      <c r="F445">
        <f>IF(Tabela1[[#This Row],[magazyn]]="Malbork",F444+Tabela1[[#This Row],[wielkosc_zamowienia]],F444)</f>
        <v>572140</v>
      </c>
      <c r="G445">
        <f>IF(Tabela1[[#This Row],[magazyn]]="Przemysl",G444+Tabela1[[#This Row],[wielkosc_zamowienia]],G444)</f>
        <v>645640</v>
      </c>
      <c r="H445">
        <f>IF(Tabela1[[#This Row],[magazyn]]="Gniezno",H444+Tabela1[[#This Row],[wielkosc_zamowienia]],H444)</f>
        <v>486740</v>
      </c>
    </row>
    <row r="446" spans="1:8" x14ac:dyDescent="0.25">
      <c r="A446">
        <v>445</v>
      </c>
      <c r="B446" s="1">
        <v>44414</v>
      </c>
      <c r="C446" t="s">
        <v>6</v>
      </c>
      <c r="D446">
        <v>4590</v>
      </c>
      <c r="E446">
        <f>IF(Tabela1[[#This Row],[magazyn]]="Ogrodzieniec",E445+Tabela1[[#This Row],[wielkosc_zamowienia]],E445)</f>
        <v>641260</v>
      </c>
      <c r="F446">
        <f>IF(Tabela1[[#This Row],[magazyn]]="Malbork",F445+Tabela1[[#This Row],[wielkosc_zamowienia]],F445)</f>
        <v>572140</v>
      </c>
      <c r="G446">
        <f>IF(Tabela1[[#This Row],[magazyn]]="Przemysl",G445+Tabela1[[#This Row],[wielkosc_zamowienia]],G445)</f>
        <v>645640</v>
      </c>
      <c r="H446">
        <f>IF(Tabela1[[#This Row],[magazyn]]="Gniezno",H445+Tabela1[[#This Row],[wielkosc_zamowienia]],H445)</f>
        <v>491330</v>
      </c>
    </row>
    <row r="447" spans="1:8" x14ac:dyDescent="0.25">
      <c r="A447">
        <v>446</v>
      </c>
      <c r="B447" s="1">
        <v>44415</v>
      </c>
      <c r="C447" t="s">
        <v>7</v>
      </c>
      <c r="D447">
        <v>4050</v>
      </c>
      <c r="E447">
        <f>IF(Tabela1[[#This Row],[magazyn]]="Ogrodzieniec",E446+Tabela1[[#This Row],[wielkosc_zamowienia]],E446)</f>
        <v>641260</v>
      </c>
      <c r="F447">
        <f>IF(Tabela1[[#This Row],[magazyn]]="Malbork",F446+Tabela1[[#This Row],[wielkosc_zamowienia]],F446)</f>
        <v>576190</v>
      </c>
      <c r="G447">
        <f>IF(Tabela1[[#This Row],[magazyn]]="Przemysl",G446+Tabela1[[#This Row],[wielkosc_zamowienia]],G446)</f>
        <v>645640</v>
      </c>
      <c r="H447">
        <f>IF(Tabela1[[#This Row],[magazyn]]="Gniezno",H446+Tabela1[[#This Row],[wielkosc_zamowienia]],H446)</f>
        <v>491330</v>
      </c>
    </row>
    <row r="448" spans="1:8" x14ac:dyDescent="0.25">
      <c r="A448">
        <v>447</v>
      </c>
      <c r="B448" s="1">
        <v>44415</v>
      </c>
      <c r="C448" t="s">
        <v>5</v>
      </c>
      <c r="D448">
        <v>4310</v>
      </c>
      <c r="E448">
        <f>IF(Tabela1[[#This Row],[magazyn]]="Ogrodzieniec",E447+Tabela1[[#This Row],[wielkosc_zamowienia]],E447)</f>
        <v>641260</v>
      </c>
      <c r="F448">
        <f>IF(Tabela1[[#This Row],[magazyn]]="Malbork",F447+Tabela1[[#This Row],[wielkosc_zamowienia]],F447)</f>
        <v>576190</v>
      </c>
      <c r="G448">
        <f>IF(Tabela1[[#This Row],[magazyn]]="Przemysl",G447+Tabela1[[#This Row],[wielkosc_zamowienia]],G447)</f>
        <v>649950</v>
      </c>
      <c r="H448">
        <f>IF(Tabela1[[#This Row],[magazyn]]="Gniezno",H447+Tabela1[[#This Row],[wielkosc_zamowienia]],H447)</f>
        <v>491330</v>
      </c>
    </row>
    <row r="449" spans="1:8" x14ac:dyDescent="0.25">
      <c r="A449">
        <v>448</v>
      </c>
      <c r="B449" s="1">
        <v>44416</v>
      </c>
      <c r="C449" t="s">
        <v>6</v>
      </c>
      <c r="D449">
        <v>7100</v>
      </c>
      <c r="E449">
        <f>IF(Tabela1[[#This Row],[magazyn]]="Ogrodzieniec",E448+Tabela1[[#This Row],[wielkosc_zamowienia]],E448)</f>
        <v>641260</v>
      </c>
      <c r="F449">
        <f>IF(Tabela1[[#This Row],[magazyn]]="Malbork",F448+Tabela1[[#This Row],[wielkosc_zamowienia]],F448)</f>
        <v>576190</v>
      </c>
      <c r="G449">
        <f>IF(Tabela1[[#This Row],[magazyn]]="Przemysl",G448+Tabela1[[#This Row],[wielkosc_zamowienia]],G448)</f>
        <v>649950</v>
      </c>
      <c r="H449">
        <f>IF(Tabela1[[#This Row],[magazyn]]="Gniezno",H448+Tabela1[[#This Row],[wielkosc_zamowienia]],H448)</f>
        <v>498430</v>
      </c>
    </row>
    <row r="450" spans="1:8" x14ac:dyDescent="0.25">
      <c r="A450">
        <v>449</v>
      </c>
      <c r="B450" s="1">
        <v>44416</v>
      </c>
      <c r="C450" t="s">
        <v>4</v>
      </c>
      <c r="D450">
        <v>5280</v>
      </c>
      <c r="E450">
        <f>IF(Tabela1[[#This Row],[magazyn]]="Ogrodzieniec",E449+Tabela1[[#This Row],[wielkosc_zamowienia]],E449)</f>
        <v>646540</v>
      </c>
      <c r="F450">
        <f>IF(Tabela1[[#This Row],[magazyn]]="Malbork",F449+Tabela1[[#This Row],[wielkosc_zamowienia]],F449)</f>
        <v>576190</v>
      </c>
      <c r="G450">
        <f>IF(Tabela1[[#This Row],[magazyn]]="Przemysl",G449+Tabela1[[#This Row],[wielkosc_zamowienia]],G449)</f>
        <v>649950</v>
      </c>
      <c r="H450">
        <f>IF(Tabela1[[#This Row],[magazyn]]="Gniezno",H449+Tabela1[[#This Row],[wielkosc_zamowienia]],H449)</f>
        <v>498430</v>
      </c>
    </row>
    <row r="451" spans="1:8" x14ac:dyDescent="0.25">
      <c r="A451">
        <v>450</v>
      </c>
      <c r="B451" s="1">
        <v>44416</v>
      </c>
      <c r="C451" t="s">
        <v>7</v>
      </c>
      <c r="D451">
        <v>3350</v>
      </c>
      <c r="E451">
        <f>IF(Tabela1[[#This Row],[magazyn]]="Ogrodzieniec",E450+Tabela1[[#This Row],[wielkosc_zamowienia]],E450)</f>
        <v>646540</v>
      </c>
      <c r="F451">
        <f>IF(Tabela1[[#This Row],[magazyn]]="Malbork",F450+Tabela1[[#This Row],[wielkosc_zamowienia]],F450)</f>
        <v>579540</v>
      </c>
      <c r="G451">
        <f>IF(Tabela1[[#This Row],[magazyn]]="Przemysl",G450+Tabela1[[#This Row],[wielkosc_zamowienia]],G450)</f>
        <v>649950</v>
      </c>
      <c r="H451">
        <f>IF(Tabela1[[#This Row],[magazyn]]="Gniezno",H450+Tabela1[[#This Row],[wielkosc_zamowienia]],H450)</f>
        <v>498430</v>
      </c>
    </row>
    <row r="452" spans="1:8" x14ac:dyDescent="0.25">
      <c r="A452">
        <v>451</v>
      </c>
      <c r="B452" s="1">
        <v>44417</v>
      </c>
      <c r="C452" t="s">
        <v>6</v>
      </c>
      <c r="D452">
        <v>7820</v>
      </c>
      <c r="E452">
        <f>IF(Tabela1[[#This Row],[magazyn]]="Ogrodzieniec",E451+Tabela1[[#This Row],[wielkosc_zamowienia]],E451)</f>
        <v>646540</v>
      </c>
      <c r="F452">
        <f>IF(Tabela1[[#This Row],[magazyn]]="Malbork",F451+Tabela1[[#This Row],[wielkosc_zamowienia]],F451)</f>
        <v>579540</v>
      </c>
      <c r="G452">
        <f>IF(Tabela1[[#This Row],[magazyn]]="Przemysl",G451+Tabela1[[#This Row],[wielkosc_zamowienia]],G451)</f>
        <v>649950</v>
      </c>
      <c r="H452">
        <f>IF(Tabela1[[#This Row],[magazyn]]="Gniezno",H451+Tabela1[[#This Row],[wielkosc_zamowienia]],H451)</f>
        <v>506250</v>
      </c>
    </row>
    <row r="453" spans="1:8" x14ac:dyDescent="0.25">
      <c r="A453">
        <v>452</v>
      </c>
      <c r="B453" s="1">
        <v>44418</v>
      </c>
      <c r="C453" t="s">
        <v>6</v>
      </c>
      <c r="D453">
        <v>7910</v>
      </c>
      <c r="E453">
        <f>IF(Tabela1[[#This Row],[magazyn]]="Ogrodzieniec",E452+Tabela1[[#This Row],[wielkosc_zamowienia]],E452)</f>
        <v>646540</v>
      </c>
      <c r="F453">
        <f>IF(Tabela1[[#This Row],[magazyn]]="Malbork",F452+Tabela1[[#This Row],[wielkosc_zamowienia]],F452)</f>
        <v>579540</v>
      </c>
      <c r="G453">
        <f>IF(Tabela1[[#This Row],[magazyn]]="Przemysl",G452+Tabela1[[#This Row],[wielkosc_zamowienia]],G452)</f>
        <v>649950</v>
      </c>
      <c r="H453">
        <f>IF(Tabela1[[#This Row],[magazyn]]="Gniezno",H452+Tabela1[[#This Row],[wielkosc_zamowienia]],H452)</f>
        <v>514160</v>
      </c>
    </row>
    <row r="454" spans="1:8" x14ac:dyDescent="0.25">
      <c r="A454">
        <v>453</v>
      </c>
      <c r="B454" s="1">
        <v>44418</v>
      </c>
      <c r="C454" t="s">
        <v>5</v>
      </c>
      <c r="D454">
        <v>9000</v>
      </c>
      <c r="E454">
        <f>IF(Tabela1[[#This Row],[magazyn]]="Ogrodzieniec",E453+Tabela1[[#This Row],[wielkosc_zamowienia]],E453)</f>
        <v>646540</v>
      </c>
      <c r="F454">
        <f>IF(Tabela1[[#This Row],[magazyn]]="Malbork",F453+Tabela1[[#This Row],[wielkosc_zamowienia]],F453)</f>
        <v>579540</v>
      </c>
      <c r="G454">
        <f>IF(Tabela1[[#This Row],[magazyn]]="Przemysl",G453+Tabela1[[#This Row],[wielkosc_zamowienia]],G453)</f>
        <v>658950</v>
      </c>
      <c r="H454">
        <f>IF(Tabela1[[#This Row],[magazyn]]="Gniezno",H453+Tabela1[[#This Row],[wielkosc_zamowienia]],H453)</f>
        <v>514160</v>
      </c>
    </row>
    <row r="455" spans="1:8" x14ac:dyDescent="0.25">
      <c r="A455">
        <v>454</v>
      </c>
      <c r="B455" s="1">
        <v>44419</v>
      </c>
      <c r="C455" t="s">
        <v>5</v>
      </c>
      <c r="D455">
        <v>3240</v>
      </c>
      <c r="E455">
        <f>IF(Tabela1[[#This Row],[magazyn]]="Ogrodzieniec",E454+Tabela1[[#This Row],[wielkosc_zamowienia]],E454)</f>
        <v>646540</v>
      </c>
      <c r="F455">
        <f>IF(Tabela1[[#This Row],[magazyn]]="Malbork",F454+Tabela1[[#This Row],[wielkosc_zamowienia]],F454)</f>
        <v>579540</v>
      </c>
      <c r="G455">
        <f>IF(Tabela1[[#This Row],[magazyn]]="Przemysl",G454+Tabela1[[#This Row],[wielkosc_zamowienia]],G454)</f>
        <v>662190</v>
      </c>
      <c r="H455">
        <f>IF(Tabela1[[#This Row],[magazyn]]="Gniezno",H454+Tabela1[[#This Row],[wielkosc_zamowienia]],H454)</f>
        <v>514160</v>
      </c>
    </row>
    <row r="456" spans="1:8" x14ac:dyDescent="0.25">
      <c r="A456">
        <v>455</v>
      </c>
      <c r="B456" s="1">
        <v>44419</v>
      </c>
      <c r="C456" t="s">
        <v>7</v>
      </c>
      <c r="D456">
        <v>8700</v>
      </c>
      <c r="E456">
        <f>IF(Tabela1[[#This Row],[magazyn]]="Ogrodzieniec",E455+Tabela1[[#This Row],[wielkosc_zamowienia]],E455)</f>
        <v>646540</v>
      </c>
      <c r="F456">
        <f>IF(Tabela1[[#This Row],[magazyn]]="Malbork",F455+Tabela1[[#This Row],[wielkosc_zamowienia]],F455)</f>
        <v>588240</v>
      </c>
      <c r="G456">
        <f>IF(Tabela1[[#This Row],[magazyn]]="Przemysl",G455+Tabela1[[#This Row],[wielkosc_zamowienia]],G455)</f>
        <v>662190</v>
      </c>
      <c r="H456">
        <f>IF(Tabela1[[#This Row],[magazyn]]="Gniezno",H455+Tabela1[[#This Row],[wielkosc_zamowienia]],H455)</f>
        <v>514160</v>
      </c>
    </row>
    <row r="457" spans="1:8" x14ac:dyDescent="0.25">
      <c r="A457">
        <v>456</v>
      </c>
      <c r="B457" s="1">
        <v>44419</v>
      </c>
      <c r="C457" t="s">
        <v>4</v>
      </c>
      <c r="D457">
        <v>8110</v>
      </c>
      <c r="E457">
        <f>IF(Tabela1[[#This Row],[magazyn]]="Ogrodzieniec",E456+Tabela1[[#This Row],[wielkosc_zamowienia]],E456)</f>
        <v>654650</v>
      </c>
      <c r="F457">
        <f>IF(Tabela1[[#This Row],[magazyn]]="Malbork",F456+Tabela1[[#This Row],[wielkosc_zamowienia]],F456)</f>
        <v>588240</v>
      </c>
      <c r="G457">
        <f>IF(Tabela1[[#This Row],[magazyn]]="Przemysl",G456+Tabela1[[#This Row],[wielkosc_zamowienia]],G456)</f>
        <v>662190</v>
      </c>
      <c r="H457">
        <f>IF(Tabela1[[#This Row],[magazyn]]="Gniezno",H456+Tabela1[[#This Row],[wielkosc_zamowienia]],H456)</f>
        <v>514160</v>
      </c>
    </row>
    <row r="458" spans="1:8" x14ac:dyDescent="0.25">
      <c r="A458">
        <v>457</v>
      </c>
      <c r="B458" s="1">
        <v>44420</v>
      </c>
      <c r="C458" t="s">
        <v>7</v>
      </c>
      <c r="D458">
        <v>6510</v>
      </c>
      <c r="E458">
        <f>IF(Tabela1[[#This Row],[magazyn]]="Ogrodzieniec",E457+Tabela1[[#This Row],[wielkosc_zamowienia]],E457)</f>
        <v>654650</v>
      </c>
      <c r="F458">
        <f>IF(Tabela1[[#This Row],[magazyn]]="Malbork",F457+Tabela1[[#This Row],[wielkosc_zamowienia]],F457)</f>
        <v>594750</v>
      </c>
      <c r="G458">
        <f>IF(Tabela1[[#This Row],[magazyn]]="Przemysl",G457+Tabela1[[#This Row],[wielkosc_zamowienia]],G457)</f>
        <v>662190</v>
      </c>
      <c r="H458">
        <f>IF(Tabela1[[#This Row],[magazyn]]="Gniezno",H457+Tabela1[[#This Row],[wielkosc_zamowienia]],H457)</f>
        <v>514160</v>
      </c>
    </row>
    <row r="459" spans="1:8" x14ac:dyDescent="0.25">
      <c r="A459">
        <v>458</v>
      </c>
      <c r="B459" s="1">
        <v>44421</v>
      </c>
      <c r="C459" t="s">
        <v>5</v>
      </c>
      <c r="D459">
        <v>1150</v>
      </c>
      <c r="E459">
        <f>IF(Tabela1[[#This Row],[magazyn]]="Ogrodzieniec",E458+Tabela1[[#This Row],[wielkosc_zamowienia]],E458)</f>
        <v>654650</v>
      </c>
      <c r="F459">
        <f>IF(Tabela1[[#This Row],[magazyn]]="Malbork",F458+Tabela1[[#This Row],[wielkosc_zamowienia]],F458)</f>
        <v>594750</v>
      </c>
      <c r="G459">
        <f>IF(Tabela1[[#This Row],[magazyn]]="Przemysl",G458+Tabela1[[#This Row],[wielkosc_zamowienia]],G458)</f>
        <v>663340</v>
      </c>
      <c r="H459">
        <f>IF(Tabela1[[#This Row],[magazyn]]="Gniezno",H458+Tabela1[[#This Row],[wielkosc_zamowienia]],H458)</f>
        <v>514160</v>
      </c>
    </row>
    <row r="460" spans="1:8" x14ac:dyDescent="0.25">
      <c r="A460">
        <v>459</v>
      </c>
      <c r="B460" s="1">
        <v>44422</v>
      </c>
      <c r="C460" t="s">
        <v>7</v>
      </c>
      <c r="D460">
        <v>9430</v>
      </c>
      <c r="E460">
        <f>IF(Tabela1[[#This Row],[magazyn]]="Ogrodzieniec",E459+Tabela1[[#This Row],[wielkosc_zamowienia]],E459)</f>
        <v>654650</v>
      </c>
      <c r="F460">
        <f>IF(Tabela1[[#This Row],[magazyn]]="Malbork",F459+Tabela1[[#This Row],[wielkosc_zamowienia]],F459)</f>
        <v>604180</v>
      </c>
      <c r="G460">
        <f>IF(Tabela1[[#This Row],[magazyn]]="Przemysl",G459+Tabela1[[#This Row],[wielkosc_zamowienia]],G459)</f>
        <v>663340</v>
      </c>
      <c r="H460">
        <f>IF(Tabela1[[#This Row],[magazyn]]="Gniezno",H459+Tabela1[[#This Row],[wielkosc_zamowienia]],H459)</f>
        <v>514160</v>
      </c>
    </row>
    <row r="461" spans="1:8" x14ac:dyDescent="0.25">
      <c r="A461">
        <v>460</v>
      </c>
      <c r="B461" s="1">
        <v>44422</v>
      </c>
      <c r="C461" t="s">
        <v>4</v>
      </c>
      <c r="D461">
        <v>6500</v>
      </c>
      <c r="E461">
        <f>IF(Tabela1[[#This Row],[magazyn]]="Ogrodzieniec",E460+Tabela1[[#This Row],[wielkosc_zamowienia]],E460)</f>
        <v>661150</v>
      </c>
      <c r="F461">
        <f>IF(Tabela1[[#This Row],[magazyn]]="Malbork",F460+Tabela1[[#This Row],[wielkosc_zamowienia]],F460)</f>
        <v>604180</v>
      </c>
      <c r="G461">
        <f>IF(Tabela1[[#This Row],[magazyn]]="Przemysl",G460+Tabela1[[#This Row],[wielkosc_zamowienia]],G460)</f>
        <v>663340</v>
      </c>
      <c r="H461">
        <f>IF(Tabela1[[#This Row],[magazyn]]="Gniezno",H460+Tabela1[[#This Row],[wielkosc_zamowienia]],H460)</f>
        <v>514160</v>
      </c>
    </row>
    <row r="462" spans="1:8" x14ac:dyDescent="0.25">
      <c r="A462">
        <v>461</v>
      </c>
      <c r="B462" s="1">
        <v>44422</v>
      </c>
      <c r="C462" t="s">
        <v>5</v>
      </c>
      <c r="D462">
        <v>6410</v>
      </c>
      <c r="E462">
        <f>IF(Tabela1[[#This Row],[magazyn]]="Ogrodzieniec",E461+Tabela1[[#This Row],[wielkosc_zamowienia]],E461)</f>
        <v>661150</v>
      </c>
      <c r="F462">
        <f>IF(Tabela1[[#This Row],[magazyn]]="Malbork",F461+Tabela1[[#This Row],[wielkosc_zamowienia]],F461)</f>
        <v>604180</v>
      </c>
      <c r="G462">
        <f>IF(Tabela1[[#This Row],[magazyn]]="Przemysl",G461+Tabela1[[#This Row],[wielkosc_zamowienia]],G461)</f>
        <v>669750</v>
      </c>
      <c r="H462">
        <f>IF(Tabela1[[#This Row],[magazyn]]="Gniezno",H461+Tabela1[[#This Row],[wielkosc_zamowienia]],H461)</f>
        <v>514160</v>
      </c>
    </row>
    <row r="463" spans="1:8" x14ac:dyDescent="0.25">
      <c r="A463">
        <v>462</v>
      </c>
      <c r="B463" s="1">
        <v>44423</v>
      </c>
      <c r="C463" t="s">
        <v>7</v>
      </c>
      <c r="D463">
        <v>5300</v>
      </c>
      <c r="E463">
        <f>IF(Tabela1[[#This Row],[magazyn]]="Ogrodzieniec",E462+Tabela1[[#This Row],[wielkosc_zamowienia]],E462)</f>
        <v>661150</v>
      </c>
      <c r="F463">
        <f>IF(Tabela1[[#This Row],[magazyn]]="Malbork",F462+Tabela1[[#This Row],[wielkosc_zamowienia]],F462)</f>
        <v>609480</v>
      </c>
      <c r="G463">
        <f>IF(Tabela1[[#This Row],[magazyn]]="Przemysl",G462+Tabela1[[#This Row],[wielkosc_zamowienia]],G462)</f>
        <v>669750</v>
      </c>
      <c r="H463">
        <f>IF(Tabela1[[#This Row],[magazyn]]="Gniezno",H462+Tabela1[[#This Row],[wielkosc_zamowienia]],H462)</f>
        <v>514160</v>
      </c>
    </row>
    <row r="464" spans="1:8" x14ac:dyDescent="0.25">
      <c r="A464">
        <v>463</v>
      </c>
      <c r="B464" s="1">
        <v>44423</v>
      </c>
      <c r="C464" t="s">
        <v>4</v>
      </c>
      <c r="D464">
        <v>5430</v>
      </c>
      <c r="E464">
        <f>IF(Tabela1[[#This Row],[magazyn]]="Ogrodzieniec",E463+Tabela1[[#This Row],[wielkosc_zamowienia]],E463)</f>
        <v>666580</v>
      </c>
      <c r="F464">
        <f>IF(Tabela1[[#This Row],[magazyn]]="Malbork",F463+Tabela1[[#This Row],[wielkosc_zamowienia]],F463)</f>
        <v>609480</v>
      </c>
      <c r="G464">
        <f>IF(Tabela1[[#This Row],[magazyn]]="Przemysl",G463+Tabela1[[#This Row],[wielkosc_zamowienia]],G463)</f>
        <v>669750</v>
      </c>
      <c r="H464">
        <f>IF(Tabela1[[#This Row],[magazyn]]="Gniezno",H463+Tabela1[[#This Row],[wielkosc_zamowienia]],H463)</f>
        <v>514160</v>
      </c>
    </row>
    <row r="465" spans="1:8" x14ac:dyDescent="0.25">
      <c r="A465">
        <v>464</v>
      </c>
      <c r="B465" s="1">
        <v>44423</v>
      </c>
      <c r="C465" t="s">
        <v>5</v>
      </c>
      <c r="D465">
        <v>3660</v>
      </c>
      <c r="E465">
        <f>IF(Tabela1[[#This Row],[magazyn]]="Ogrodzieniec",E464+Tabela1[[#This Row],[wielkosc_zamowienia]],E464)</f>
        <v>666580</v>
      </c>
      <c r="F465">
        <f>IF(Tabela1[[#This Row],[magazyn]]="Malbork",F464+Tabela1[[#This Row],[wielkosc_zamowienia]],F464)</f>
        <v>609480</v>
      </c>
      <c r="G465">
        <f>IF(Tabela1[[#This Row],[magazyn]]="Przemysl",G464+Tabela1[[#This Row],[wielkosc_zamowienia]],G464)</f>
        <v>673410</v>
      </c>
      <c r="H465">
        <f>IF(Tabela1[[#This Row],[magazyn]]="Gniezno",H464+Tabela1[[#This Row],[wielkosc_zamowienia]],H464)</f>
        <v>514160</v>
      </c>
    </row>
    <row r="466" spans="1:8" x14ac:dyDescent="0.25">
      <c r="A466">
        <v>465</v>
      </c>
      <c r="B466" s="1">
        <v>44424</v>
      </c>
      <c r="C466" t="s">
        <v>4</v>
      </c>
      <c r="D466">
        <v>3000</v>
      </c>
      <c r="E466">
        <f>IF(Tabela1[[#This Row],[magazyn]]="Ogrodzieniec",E465+Tabela1[[#This Row],[wielkosc_zamowienia]],E465)</f>
        <v>669580</v>
      </c>
      <c r="F466">
        <f>IF(Tabela1[[#This Row],[magazyn]]="Malbork",F465+Tabela1[[#This Row],[wielkosc_zamowienia]],F465)</f>
        <v>609480</v>
      </c>
      <c r="G466">
        <f>IF(Tabela1[[#This Row],[magazyn]]="Przemysl",G465+Tabela1[[#This Row],[wielkosc_zamowienia]],G465)</f>
        <v>673410</v>
      </c>
      <c r="H466">
        <f>IF(Tabela1[[#This Row],[magazyn]]="Gniezno",H465+Tabela1[[#This Row],[wielkosc_zamowienia]],H465)</f>
        <v>514160</v>
      </c>
    </row>
    <row r="467" spans="1:8" x14ac:dyDescent="0.25">
      <c r="A467">
        <v>466</v>
      </c>
      <c r="B467" s="1">
        <v>44424</v>
      </c>
      <c r="C467" t="s">
        <v>5</v>
      </c>
      <c r="D467">
        <v>6120</v>
      </c>
      <c r="E467">
        <f>IF(Tabela1[[#This Row],[magazyn]]="Ogrodzieniec",E466+Tabela1[[#This Row],[wielkosc_zamowienia]],E466)</f>
        <v>669580</v>
      </c>
      <c r="F467">
        <f>IF(Tabela1[[#This Row],[magazyn]]="Malbork",F466+Tabela1[[#This Row],[wielkosc_zamowienia]],F466)</f>
        <v>609480</v>
      </c>
      <c r="G467">
        <f>IF(Tabela1[[#This Row],[magazyn]]="Przemysl",G466+Tabela1[[#This Row],[wielkosc_zamowienia]],G466)</f>
        <v>679530</v>
      </c>
      <c r="H467">
        <f>IF(Tabela1[[#This Row],[magazyn]]="Gniezno",H466+Tabela1[[#This Row],[wielkosc_zamowienia]],H466)</f>
        <v>514160</v>
      </c>
    </row>
    <row r="468" spans="1:8" x14ac:dyDescent="0.25">
      <c r="A468">
        <v>467</v>
      </c>
      <c r="B468" s="1">
        <v>44424</v>
      </c>
      <c r="C468" t="s">
        <v>6</v>
      </c>
      <c r="D468">
        <v>5850</v>
      </c>
      <c r="E468">
        <f>IF(Tabela1[[#This Row],[magazyn]]="Ogrodzieniec",E467+Tabela1[[#This Row],[wielkosc_zamowienia]],E467)</f>
        <v>669580</v>
      </c>
      <c r="F468">
        <f>IF(Tabela1[[#This Row],[magazyn]]="Malbork",F467+Tabela1[[#This Row],[wielkosc_zamowienia]],F467)</f>
        <v>609480</v>
      </c>
      <c r="G468">
        <f>IF(Tabela1[[#This Row],[magazyn]]="Przemysl",G467+Tabela1[[#This Row],[wielkosc_zamowienia]],G467)</f>
        <v>679530</v>
      </c>
      <c r="H468">
        <f>IF(Tabela1[[#This Row],[magazyn]]="Gniezno",H467+Tabela1[[#This Row],[wielkosc_zamowienia]],H467)</f>
        <v>520010</v>
      </c>
    </row>
    <row r="469" spans="1:8" x14ac:dyDescent="0.25">
      <c r="A469">
        <v>468</v>
      </c>
      <c r="B469" s="1">
        <v>44425</v>
      </c>
      <c r="C469" t="s">
        <v>5</v>
      </c>
      <c r="D469">
        <v>6690</v>
      </c>
      <c r="E469">
        <f>IF(Tabela1[[#This Row],[magazyn]]="Ogrodzieniec",E468+Tabela1[[#This Row],[wielkosc_zamowienia]],E468)</f>
        <v>669580</v>
      </c>
      <c r="F469">
        <f>IF(Tabela1[[#This Row],[magazyn]]="Malbork",F468+Tabela1[[#This Row],[wielkosc_zamowienia]],F468)</f>
        <v>609480</v>
      </c>
      <c r="G469">
        <f>IF(Tabela1[[#This Row],[magazyn]]="Przemysl",G468+Tabela1[[#This Row],[wielkosc_zamowienia]],G468)</f>
        <v>686220</v>
      </c>
      <c r="H469">
        <f>IF(Tabela1[[#This Row],[magazyn]]="Gniezno",H468+Tabela1[[#This Row],[wielkosc_zamowienia]],H468)</f>
        <v>520010</v>
      </c>
    </row>
    <row r="470" spans="1:8" x14ac:dyDescent="0.25">
      <c r="A470">
        <v>469</v>
      </c>
      <c r="B470" s="1">
        <v>44425</v>
      </c>
      <c r="C470" t="s">
        <v>4</v>
      </c>
      <c r="D470">
        <v>2510</v>
      </c>
      <c r="E470">
        <f>IF(Tabela1[[#This Row],[magazyn]]="Ogrodzieniec",E469+Tabela1[[#This Row],[wielkosc_zamowienia]],E469)</f>
        <v>672090</v>
      </c>
      <c r="F470">
        <f>IF(Tabela1[[#This Row],[magazyn]]="Malbork",F469+Tabela1[[#This Row],[wielkosc_zamowienia]],F469)</f>
        <v>609480</v>
      </c>
      <c r="G470">
        <f>IF(Tabela1[[#This Row],[magazyn]]="Przemysl",G469+Tabela1[[#This Row],[wielkosc_zamowienia]],G469)</f>
        <v>686220</v>
      </c>
      <c r="H470">
        <f>IF(Tabela1[[#This Row],[magazyn]]="Gniezno",H469+Tabela1[[#This Row],[wielkosc_zamowienia]],H469)</f>
        <v>520010</v>
      </c>
    </row>
    <row r="471" spans="1:8" x14ac:dyDescent="0.25">
      <c r="A471">
        <v>470</v>
      </c>
      <c r="B471" s="1">
        <v>44426</v>
      </c>
      <c r="C471" t="s">
        <v>6</v>
      </c>
      <c r="D471">
        <v>4090</v>
      </c>
      <c r="E471">
        <f>IF(Tabela1[[#This Row],[magazyn]]="Ogrodzieniec",E470+Tabela1[[#This Row],[wielkosc_zamowienia]],E470)</f>
        <v>672090</v>
      </c>
      <c r="F471">
        <f>IF(Tabela1[[#This Row],[magazyn]]="Malbork",F470+Tabela1[[#This Row],[wielkosc_zamowienia]],F470)</f>
        <v>609480</v>
      </c>
      <c r="G471">
        <f>IF(Tabela1[[#This Row],[magazyn]]="Przemysl",G470+Tabela1[[#This Row],[wielkosc_zamowienia]],G470)</f>
        <v>686220</v>
      </c>
      <c r="H471">
        <f>IF(Tabela1[[#This Row],[magazyn]]="Gniezno",H470+Tabela1[[#This Row],[wielkosc_zamowienia]],H470)</f>
        <v>524100</v>
      </c>
    </row>
    <row r="472" spans="1:8" x14ac:dyDescent="0.25">
      <c r="A472">
        <v>471</v>
      </c>
      <c r="B472" s="1">
        <v>44427</v>
      </c>
      <c r="C472" t="s">
        <v>5</v>
      </c>
      <c r="D472">
        <v>4580</v>
      </c>
      <c r="E472">
        <f>IF(Tabela1[[#This Row],[magazyn]]="Ogrodzieniec",E471+Tabela1[[#This Row],[wielkosc_zamowienia]],E471)</f>
        <v>672090</v>
      </c>
      <c r="F472">
        <f>IF(Tabela1[[#This Row],[magazyn]]="Malbork",F471+Tabela1[[#This Row],[wielkosc_zamowienia]],F471)</f>
        <v>609480</v>
      </c>
      <c r="G472">
        <f>IF(Tabela1[[#This Row],[magazyn]]="Przemysl",G471+Tabela1[[#This Row],[wielkosc_zamowienia]],G471)</f>
        <v>690800</v>
      </c>
      <c r="H472">
        <f>IF(Tabela1[[#This Row],[magazyn]]="Gniezno",H471+Tabela1[[#This Row],[wielkosc_zamowienia]],H471)</f>
        <v>524100</v>
      </c>
    </row>
    <row r="473" spans="1:8" x14ac:dyDescent="0.25">
      <c r="A473">
        <v>472</v>
      </c>
      <c r="B473" s="1">
        <v>44428</v>
      </c>
      <c r="C473" t="s">
        <v>6</v>
      </c>
      <c r="D473">
        <v>6590</v>
      </c>
      <c r="E473">
        <f>IF(Tabela1[[#This Row],[magazyn]]="Ogrodzieniec",E472+Tabela1[[#This Row],[wielkosc_zamowienia]],E472)</f>
        <v>672090</v>
      </c>
      <c r="F473">
        <f>IF(Tabela1[[#This Row],[magazyn]]="Malbork",F472+Tabela1[[#This Row],[wielkosc_zamowienia]],F472)</f>
        <v>609480</v>
      </c>
      <c r="G473">
        <f>IF(Tabela1[[#This Row],[magazyn]]="Przemysl",G472+Tabela1[[#This Row],[wielkosc_zamowienia]],G472)</f>
        <v>690800</v>
      </c>
      <c r="H473">
        <f>IF(Tabela1[[#This Row],[magazyn]]="Gniezno",H472+Tabela1[[#This Row],[wielkosc_zamowienia]],H472)</f>
        <v>530690</v>
      </c>
    </row>
    <row r="474" spans="1:8" x14ac:dyDescent="0.25">
      <c r="A474">
        <v>473</v>
      </c>
      <c r="B474" s="1">
        <v>44428</v>
      </c>
      <c r="C474" t="s">
        <v>4</v>
      </c>
      <c r="D474">
        <v>3060</v>
      </c>
      <c r="E474">
        <f>IF(Tabela1[[#This Row],[magazyn]]="Ogrodzieniec",E473+Tabela1[[#This Row],[wielkosc_zamowienia]],E473)</f>
        <v>675150</v>
      </c>
      <c r="F474">
        <f>IF(Tabela1[[#This Row],[magazyn]]="Malbork",F473+Tabela1[[#This Row],[wielkosc_zamowienia]],F473)</f>
        <v>609480</v>
      </c>
      <c r="G474">
        <f>IF(Tabela1[[#This Row],[magazyn]]="Przemysl",G473+Tabela1[[#This Row],[wielkosc_zamowienia]],G473)</f>
        <v>690800</v>
      </c>
      <c r="H474">
        <f>IF(Tabela1[[#This Row],[magazyn]]="Gniezno",H473+Tabela1[[#This Row],[wielkosc_zamowienia]],H473)</f>
        <v>530690</v>
      </c>
    </row>
    <row r="475" spans="1:8" x14ac:dyDescent="0.25">
      <c r="A475">
        <v>474</v>
      </c>
      <c r="B475" s="1">
        <v>44428</v>
      </c>
      <c r="C475" t="s">
        <v>7</v>
      </c>
      <c r="D475">
        <v>1220</v>
      </c>
      <c r="E475">
        <f>IF(Tabela1[[#This Row],[magazyn]]="Ogrodzieniec",E474+Tabela1[[#This Row],[wielkosc_zamowienia]],E474)</f>
        <v>675150</v>
      </c>
      <c r="F475">
        <f>IF(Tabela1[[#This Row],[magazyn]]="Malbork",F474+Tabela1[[#This Row],[wielkosc_zamowienia]],F474)</f>
        <v>610700</v>
      </c>
      <c r="G475">
        <f>IF(Tabela1[[#This Row],[magazyn]]="Przemysl",G474+Tabela1[[#This Row],[wielkosc_zamowienia]],G474)</f>
        <v>690800</v>
      </c>
      <c r="H475">
        <f>IF(Tabela1[[#This Row],[magazyn]]="Gniezno",H474+Tabela1[[#This Row],[wielkosc_zamowienia]],H474)</f>
        <v>530690</v>
      </c>
    </row>
    <row r="476" spans="1:8" x14ac:dyDescent="0.25">
      <c r="A476">
        <v>475</v>
      </c>
      <c r="B476" s="1">
        <v>44429</v>
      </c>
      <c r="C476" t="s">
        <v>7</v>
      </c>
      <c r="D476">
        <v>6590</v>
      </c>
      <c r="E476">
        <f>IF(Tabela1[[#This Row],[magazyn]]="Ogrodzieniec",E475+Tabela1[[#This Row],[wielkosc_zamowienia]],E475)</f>
        <v>675150</v>
      </c>
      <c r="F476">
        <f>IF(Tabela1[[#This Row],[magazyn]]="Malbork",F475+Tabela1[[#This Row],[wielkosc_zamowienia]],F475)</f>
        <v>617290</v>
      </c>
      <c r="G476">
        <f>IF(Tabela1[[#This Row],[magazyn]]="Przemysl",G475+Tabela1[[#This Row],[wielkosc_zamowienia]],G475)</f>
        <v>690800</v>
      </c>
      <c r="H476">
        <f>IF(Tabela1[[#This Row],[magazyn]]="Gniezno",H475+Tabela1[[#This Row],[wielkosc_zamowienia]],H475)</f>
        <v>530690</v>
      </c>
    </row>
    <row r="477" spans="1:8" x14ac:dyDescent="0.25">
      <c r="A477">
        <v>476</v>
      </c>
      <c r="B477" s="1">
        <v>44430</v>
      </c>
      <c r="C477" t="s">
        <v>5</v>
      </c>
      <c r="D477">
        <v>7000</v>
      </c>
      <c r="E477">
        <f>IF(Tabela1[[#This Row],[magazyn]]="Ogrodzieniec",E476+Tabela1[[#This Row],[wielkosc_zamowienia]],E476)</f>
        <v>675150</v>
      </c>
      <c r="F477">
        <f>IF(Tabela1[[#This Row],[magazyn]]="Malbork",F476+Tabela1[[#This Row],[wielkosc_zamowienia]],F476)</f>
        <v>617290</v>
      </c>
      <c r="G477">
        <f>IF(Tabela1[[#This Row],[magazyn]]="Przemysl",G476+Tabela1[[#This Row],[wielkosc_zamowienia]],G476)</f>
        <v>697800</v>
      </c>
      <c r="H477">
        <f>IF(Tabela1[[#This Row],[magazyn]]="Gniezno",H476+Tabela1[[#This Row],[wielkosc_zamowienia]],H476)</f>
        <v>530690</v>
      </c>
    </row>
    <row r="478" spans="1:8" x14ac:dyDescent="0.25">
      <c r="A478">
        <v>477</v>
      </c>
      <c r="B478" s="1">
        <v>44430</v>
      </c>
      <c r="C478" t="s">
        <v>4</v>
      </c>
      <c r="D478">
        <v>4530</v>
      </c>
      <c r="E478">
        <f>IF(Tabela1[[#This Row],[magazyn]]="Ogrodzieniec",E477+Tabela1[[#This Row],[wielkosc_zamowienia]],E477)</f>
        <v>679680</v>
      </c>
      <c r="F478">
        <f>IF(Tabela1[[#This Row],[magazyn]]="Malbork",F477+Tabela1[[#This Row],[wielkosc_zamowienia]],F477)</f>
        <v>617290</v>
      </c>
      <c r="G478">
        <f>IF(Tabela1[[#This Row],[magazyn]]="Przemysl",G477+Tabela1[[#This Row],[wielkosc_zamowienia]],G477)</f>
        <v>697800</v>
      </c>
      <c r="H478">
        <f>IF(Tabela1[[#This Row],[magazyn]]="Gniezno",H477+Tabela1[[#This Row],[wielkosc_zamowienia]],H477)</f>
        <v>530690</v>
      </c>
    </row>
    <row r="479" spans="1:8" x14ac:dyDescent="0.25">
      <c r="A479">
        <v>478</v>
      </c>
      <c r="B479" s="1">
        <v>44430</v>
      </c>
      <c r="C479" t="s">
        <v>7</v>
      </c>
      <c r="D479">
        <v>5480</v>
      </c>
      <c r="E479">
        <f>IF(Tabela1[[#This Row],[magazyn]]="Ogrodzieniec",E478+Tabela1[[#This Row],[wielkosc_zamowienia]],E478)</f>
        <v>679680</v>
      </c>
      <c r="F479">
        <f>IF(Tabela1[[#This Row],[magazyn]]="Malbork",F478+Tabela1[[#This Row],[wielkosc_zamowienia]],F478)</f>
        <v>622770</v>
      </c>
      <c r="G479">
        <f>IF(Tabela1[[#This Row],[magazyn]]="Przemysl",G478+Tabela1[[#This Row],[wielkosc_zamowienia]],G478)</f>
        <v>697800</v>
      </c>
      <c r="H479">
        <f>IF(Tabela1[[#This Row],[magazyn]]="Gniezno",H478+Tabela1[[#This Row],[wielkosc_zamowienia]],H478)</f>
        <v>530690</v>
      </c>
    </row>
    <row r="480" spans="1:8" x14ac:dyDescent="0.25">
      <c r="A480">
        <v>479</v>
      </c>
      <c r="B480" s="1">
        <v>44431</v>
      </c>
      <c r="C480" t="s">
        <v>4</v>
      </c>
      <c r="D480">
        <v>6400</v>
      </c>
      <c r="E480">
        <f>IF(Tabela1[[#This Row],[magazyn]]="Ogrodzieniec",E479+Tabela1[[#This Row],[wielkosc_zamowienia]],E479)</f>
        <v>686080</v>
      </c>
      <c r="F480">
        <f>IF(Tabela1[[#This Row],[magazyn]]="Malbork",F479+Tabela1[[#This Row],[wielkosc_zamowienia]],F479)</f>
        <v>622770</v>
      </c>
      <c r="G480">
        <f>IF(Tabela1[[#This Row],[magazyn]]="Przemysl",G479+Tabela1[[#This Row],[wielkosc_zamowienia]],G479)</f>
        <v>697800</v>
      </c>
      <c r="H480">
        <f>IF(Tabela1[[#This Row],[magazyn]]="Gniezno",H479+Tabela1[[#This Row],[wielkosc_zamowienia]],H479)</f>
        <v>530690</v>
      </c>
    </row>
    <row r="481" spans="1:8" x14ac:dyDescent="0.25">
      <c r="A481">
        <v>480</v>
      </c>
      <c r="B481" s="1">
        <v>44431</v>
      </c>
      <c r="C481" t="s">
        <v>5</v>
      </c>
      <c r="D481">
        <v>7870</v>
      </c>
      <c r="E481">
        <f>IF(Tabela1[[#This Row],[magazyn]]="Ogrodzieniec",E480+Tabela1[[#This Row],[wielkosc_zamowienia]],E480)</f>
        <v>686080</v>
      </c>
      <c r="F481">
        <f>IF(Tabela1[[#This Row],[magazyn]]="Malbork",F480+Tabela1[[#This Row],[wielkosc_zamowienia]],F480)</f>
        <v>622770</v>
      </c>
      <c r="G481">
        <f>IF(Tabela1[[#This Row],[magazyn]]="Przemysl",G480+Tabela1[[#This Row],[wielkosc_zamowienia]],G480)</f>
        <v>705670</v>
      </c>
      <c r="H481">
        <f>IF(Tabela1[[#This Row],[magazyn]]="Gniezno",H480+Tabela1[[#This Row],[wielkosc_zamowienia]],H480)</f>
        <v>530690</v>
      </c>
    </row>
    <row r="482" spans="1:8" x14ac:dyDescent="0.25">
      <c r="A482">
        <v>481</v>
      </c>
      <c r="B482" s="1">
        <v>44431</v>
      </c>
      <c r="C482" t="s">
        <v>7</v>
      </c>
      <c r="D482">
        <v>7490</v>
      </c>
      <c r="E482">
        <f>IF(Tabela1[[#This Row],[magazyn]]="Ogrodzieniec",E481+Tabela1[[#This Row],[wielkosc_zamowienia]],E481)</f>
        <v>686080</v>
      </c>
      <c r="F482">
        <f>IF(Tabela1[[#This Row],[magazyn]]="Malbork",F481+Tabela1[[#This Row],[wielkosc_zamowienia]],F481)</f>
        <v>630260</v>
      </c>
      <c r="G482">
        <f>IF(Tabela1[[#This Row],[magazyn]]="Przemysl",G481+Tabela1[[#This Row],[wielkosc_zamowienia]],G481)</f>
        <v>705670</v>
      </c>
      <c r="H482">
        <f>IF(Tabela1[[#This Row],[magazyn]]="Gniezno",H481+Tabela1[[#This Row],[wielkosc_zamowienia]],H481)</f>
        <v>530690</v>
      </c>
    </row>
    <row r="483" spans="1:8" x14ac:dyDescent="0.25">
      <c r="A483">
        <v>482</v>
      </c>
      <c r="B483" s="1">
        <v>44432</v>
      </c>
      <c r="C483" t="s">
        <v>5</v>
      </c>
      <c r="D483">
        <v>6900</v>
      </c>
      <c r="E483">
        <f>IF(Tabela1[[#This Row],[magazyn]]="Ogrodzieniec",E482+Tabela1[[#This Row],[wielkosc_zamowienia]],E482)</f>
        <v>686080</v>
      </c>
      <c r="F483">
        <f>IF(Tabela1[[#This Row],[magazyn]]="Malbork",F482+Tabela1[[#This Row],[wielkosc_zamowienia]],F482)</f>
        <v>630260</v>
      </c>
      <c r="G483">
        <f>IF(Tabela1[[#This Row],[magazyn]]="Przemysl",G482+Tabela1[[#This Row],[wielkosc_zamowienia]],G482)</f>
        <v>712570</v>
      </c>
      <c r="H483">
        <f>IF(Tabela1[[#This Row],[magazyn]]="Gniezno",H482+Tabela1[[#This Row],[wielkosc_zamowienia]],H482)</f>
        <v>530690</v>
      </c>
    </row>
    <row r="484" spans="1:8" x14ac:dyDescent="0.25">
      <c r="A484">
        <v>483</v>
      </c>
      <c r="B484" s="1">
        <v>44432</v>
      </c>
      <c r="C484" t="s">
        <v>6</v>
      </c>
      <c r="D484">
        <v>5180</v>
      </c>
      <c r="E484">
        <f>IF(Tabela1[[#This Row],[magazyn]]="Ogrodzieniec",E483+Tabela1[[#This Row],[wielkosc_zamowienia]],E483)</f>
        <v>686080</v>
      </c>
      <c r="F484">
        <f>IF(Tabela1[[#This Row],[magazyn]]="Malbork",F483+Tabela1[[#This Row],[wielkosc_zamowienia]],F483)</f>
        <v>630260</v>
      </c>
      <c r="G484">
        <f>IF(Tabela1[[#This Row],[magazyn]]="Przemysl",G483+Tabela1[[#This Row],[wielkosc_zamowienia]],G483)</f>
        <v>712570</v>
      </c>
      <c r="H484">
        <f>IF(Tabela1[[#This Row],[magazyn]]="Gniezno",H483+Tabela1[[#This Row],[wielkosc_zamowienia]],H483)</f>
        <v>535870</v>
      </c>
    </row>
    <row r="485" spans="1:8" x14ac:dyDescent="0.25">
      <c r="A485">
        <v>484</v>
      </c>
      <c r="B485" s="1">
        <v>44432</v>
      </c>
      <c r="C485" t="s">
        <v>4</v>
      </c>
      <c r="D485">
        <v>1870</v>
      </c>
      <c r="E485">
        <f>IF(Tabela1[[#This Row],[magazyn]]="Ogrodzieniec",E484+Tabela1[[#This Row],[wielkosc_zamowienia]],E484)</f>
        <v>687950</v>
      </c>
      <c r="F485">
        <f>IF(Tabela1[[#This Row],[magazyn]]="Malbork",F484+Tabela1[[#This Row],[wielkosc_zamowienia]],F484)</f>
        <v>630260</v>
      </c>
      <c r="G485">
        <f>IF(Tabela1[[#This Row],[magazyn]]="Przemysl",G484+Tabela1[[#This Row],[wielkosc_zamowienia]],G484)</f>
        <v>712570</v>
      </c>
      <c r="H485">
        <f>IF(Tabela1[[#This Row],[magazyn]]="Gniezno",H484+Tabela1[[#This Row],[wielkosc_zamowienia]],H484)</f>
        <v>535870</v>
      </c>
    </row>
    <row r="486" spans="1:8" x14ac:dyDescent="0.25">
      <c r="A486">
        <v>485</v>
      </c>
      <c r="B486" s="1">
        <v>44433</v>
      </c>
      <c r="C486" t="s">
        <v>7</v>
      </c>
      <c r="D486">
        <v>2520</v>
      </c>
      <c r="E486">
        <f>IF(Tabela1[[#This Row],[magazyn]]="Ogrodzieniec",E485+Tabela1[[#This Row],[wielkosc_zamowienia]],E485)</f>
        <v>687950</v>
      </c>
      <c r="F486">
        <f>IF(Tabela1[[#This Row],[magazyn]]="Malbork",F485+Tabela1[[#This Row],[wielkosc_zamowienia]],F485)</f>
        <v>632780</v>
      </c>
      <c r="G486">
        <f>IF(Tabela1[[#This Row],[magazyn]]="Przemysl",G485+Tabela1[[#This Row],[wielkosc_zamowienia]],G485)</f>
        <v>712570</v>
      </c>
      <c r="H486">
        <f>IF(Tabela1[[#This Row],[magazyn]]="Gniezno",H485+Tabela1[[#This Row],[wielkosc_zamowienia]],H485)</f>
        <v>535870</v>
      </c>
    </row>
    <row r="487" spans="1:8" x14ac:dyDescent="0.25">
      <c r="A487">
        <v>486</v>
      </c>
      <c r="B487" s="1">
        <v>44433</v>
      </c>
      <c r="C487" t="s">
        <v>5</v>
      </c>
      <c r="D487">
        <v>6360</v>
      </c>
      <c r="E487">
        <f>IF(Tabela1[[#This Row],[magazyn]]="Ogrodzieniec",E486+Tabela1[[#This Row],[wielkosc_zamowienia]],E486)</f>
        <v>687950</v>
      </c>
      <c r="F487">
        <f>IF(Tabela1[[#This Row],[magazyn]]="Malbork",F486+Tabela1[[#This Row],[wielkosc_zamowienia]],F486)</f>
        <v>632780</v>
      </c>
      <c r="G487">
        <f>IF(Tabela1[[#This Row],[magazyn]]="Przemysl",G486+Tabela1[[#This Row],[wielkosc_zamowienia]],G486)</f>
        <v>718930</v>
      </c>
      <c r="H487">
        <f>IF(Tabela1[[#This Row],[magazyn]]="Gniezno",H486+Tabela1[[#This Row],[wielkosc_zamowienia]],H486)</f>
        <v>535870</v>
      </c>
    </row>
    <row r="488" spans="1:8" x14ac:dyDescent="0.25">
      <c r="A488">
        <v>487</v>
      </c>
      <c r="B488" s="1">
        <v>44434</v>
      </c>
      <c r="C488" t="s">
        <v>4</v>
      </c>
      <c r="D488">
        <v>8890</v>
      </c>
      <c r="E488">
        <f>IF(Tabela1[[#This Row],[magazyn]]="Ogrodzieniec",E487+Tabela1[[#This Row],[wielkosc_zamowienia]],E487)</f>
        <v>696840</v>
      </c>
      <c r="F488">
        <f>IF(Tabela1[[#This Row],[magazyn]]="Malbork",F487+Tabela1[[#This Row],[wielkosc_zamowienia]],F487)</f>
        <v>632780</v>
      </c>
      <c r="G488">
        <f>IF(Tabela1[[#This Row],[magazyn]]="Przemysl",G487+Tabela1[[#This Row],[wielkosc_zamowienia]],G487)</f>
        <v>718930</v>
      </c>
      <c r="H488">
        <f>IF(Tabela1[[#This Row],[magazyn]]="Gniezno",H487+Tabela1[[#This Row],[wielkosc_zamowienia]],H487)</f>
        <v>535870</v>
      </c>
    </row>
    <row r="489" spans="1:8" x14ac:dyDescent="0.25">
      <c r="A489">
        <v>488</v>
      </c>
      <c r="B489" s="1">
        <v>44435</v>
      </c>
      <c r="C489" t="s">
        <v>7</v>
      </c>
      <c r="D489">
        <v>1470</v>
      </c>
      <c r="E489">
        <f>IF(Tabela1[[#This Row],[magazyn]]="Ogrodzieniec",E488+Tabela1[[#This Row],[wielkosc_zamowienia]],E488)</f>
        <v>696840</v>
      </c>
      <c r="F489">
        <f>IF(Tabela1[[#This Row],[magazyn]]="Malbork",F488+Tabela1[[#This Row],[wielkosc_zamowienia]],F488)</f>
        <v>634250</v>
      </c>
      <c r="G489">
        <f>IF(Tabela1[[#This Row],[magazyn]]="Przemysl",G488+Tabela1[[#This Row],[wielkosc_zamowienia]],G488)</f>
        <v>718930</v>
      </c>
      <c r="H489">
        <f>IF(Tabela1[[#This Row],[magazyn]]="Gniezno",H488+Tabela1[[#This Row],[wielkosc_zamowienia]],H488)</f>
        <v>535870</v>
      </c>
    </row>
    <row r="490" spans="1:8" x14ac:dyDescent="0.25">
      <c r="A490">
        <v>489</v>
      </c>
      <c r="B490" s="1">
        <v>44436</v>
      </c>
      <c r="C490" t="s">
        <v>7</v>
      </c>
      <c r="D490">
        <v>2950</v>
      </c>
      <c r="E490">
        <f>IF(Tabela1[[#This Row],[magazyn]]="Ogrodzieniec",E489+Tabela1[[#This Row],[wielkosc_zamowienia]],E489)</f>
        <v>696840</v>
      </c>
      <c r="F490">
        <f>IF(Tabela1[[#This Row],[magazyn]]="Malbork",F489+Tabela1[[#This Row],[wielkosc_zamowienia]],F489)</f>
        <v>637200</v>
      </c>
      <c r="G490">
        <f>IF(Tabela1[[#This Row],[magazyn]]="Przemysl",G489+Tabela1[[#This Row],[wielkosc_zamowienia]],G489)</f>
        <v>718930</v>
      </c>
      <c r="H490">
        <f>IF(Tabela1[[#This Row],[magazyn]]="Gniezno",H489+Tabela1[[#This Row],[wielkosc_zamowienia]],H489)</f>
        <v>535870</v>
      </c>
    </row>
    <row r="491" spans="1:8" x14ac:dyDescent="0.25">
      <c r="A491">
        <v>490</v>
      </c>
      <c r="B491" s="1">
        <v>44436</v>
      </c>
      <c r="C491" t="s">
        <v>4</v>
      </c>
      <c r="D491">
        <v>6730</v>
      </c>
      <c r="E491">
        <f>IF(Tabela1[[#This Row],[magazyn]]="Ogrodzieniec",E490+Tabela1[[#This Row],[wielkosc_zamowienia]],E490)</f>
        <v>703570</v>
      </c>
      <c r="F491">
        <f>IF(Tabela1[[#This Row],[magazyn]]="Malbork",F490+Tabela1[[#This Row],[wielkosc_zamowienia]],F490)</f>
        <v>637200</v>
      </c>
      <c r="G491">
        <f>IF(Tabela1[[#This Row],[magazyn]]="Przemysl",G490+Tabela1[[#This Row],[wielkosc_zamowienia]],G490)</f>
        <v>718930</v>
      </c>
      <c r="H491">
        <f>IF(Tabela1[[#This Row],[magazyn]]="Gniezno",H490+Tabela1[[#This Row],[wielkosc_zamowienia]],H490)</f>
        <v>535870</v>
      </c>
    </row>
    <row r="492" spans="1:8" x14ac:dyDescent="0.25">
      <c r="A492">
        <v>491</v>
      </c>
      <c r="B492" s="1">
        <v>44437</v>
      </c>
      <c r="C492" t="s">
        <v>5</v>
      </c>
      <c r="D492">
        <v>5530</v>
      </c>
      <c r="E492">
        <f>IF(Tabela1[[#This Row],[magazyn]]="Ogrodzieniec",E491+Tabela1[[#This Row],[wielkosc_zamowienia]],E491)</f>
        <v>703570</v>
      </c>
      <c r="F492">
        <f>IF(Tabela1[[#This Row],[magazyn]]="Malbork",F491+Tabela1[[#This Row],[wielkosc_zamowienia]],F491)</f>
        <v>637200</v>
      </c>
      <c r="G492">
        <f>IF(Tabela1[[#This Row],[magazyn]]="Przemysl",G491+Tabela1[[#This Row],[wielkosc_zamowienia]],G491)</f>
        <v>724460</v>
      </c>
      <c r="H492">
        <f>IF(Tabela1[[#This Row],[magazyn]]="Gniezno",H491+Tabela1[[#This Row],[wielkosc_zamowienia]],H491)</f>
        <v>535870</v>
      </c>
    </row>
    <row r="493" spans="1:8" x14ac:dyDescent="0.25">
      <c r="A493">
        <v>492</v>
      </c>
      <c r="B493" s="1">
        <v>44437</v>
      </c>
      <c r="C493" t="s">
        <v>7</v>
      </c>
      <c r="D493">
        <v>6600</v>
      </c>
      <c r="E493">
        <f>IF(Tabela1[[#This Row],[magazyn]]="Ogrodzieniec",E492+Tabela1[[#This Row],[wielkosc_zamowienia]],E492)</f>
        <v>703570</v>
      </c>
      <c r="F493">
        <f>IF(Tabela1[[#This Row],[magazyn]]="Malbork",F492+Tabela1[[#This Row],[wielkosc_zamowienia]],F492)</f>
        <v>643800</v>
      </c>
      <c r="G493">
        <f>IF(Tabela1[[#This Row],[magazyn]]="Przemysl",G492+Tabela1[[#This Row],[wielkosc_zamowienia]],G492)</f>
        <v>724460</v>
      </c>
      <c r="H493">
        <f>IF(Tabela1[[#This Row],[magazyn]]="Gniezno",H492+Tabela1[[#This Row],[wielkosc_zamowienia]],H492)</f>
        <v>535870</v>
      </c>
    </row>
    <row r="494" spans="1:8" x14ac:dyDescent="0.25">
      <c r="A494">
        <v>493</v>
      </c>
      <c r="B494" s="1">
        <v>44438</v>
      </c>
      <c r="C494" t="s">
        <v>5</v>
      </c>
      <c r="D494">
        <v>7740</v>
      </c>
      <c r="E494">
        <f>IF(Tabela1[[#This Row],[magazyn]]="Ogrodzieniec",E493+Tabela1[[#This Row],[wielkosc_zamowienia]],E493)</f>
        <v>703570</v>
      </c>
      <c r="F494">
        <f>IF(Tabela1[[#This Row],[magazyn]]="Malbork",F493+Tabela1[[#This Row],[wielkosc_zamowienia]],F493)</f>
        <v>643800</v>
      </c>
      <c r="G494">
        <f>IF(Tabela1[[#This Row],[magazyn]]="Przemysl",G493+Tabela1[[#This Row],[wielkosc_zamowienia]],G493)</f>
        <v>732200</v>
      </c>
      <c r="H494">
        <f>IF(Tabela1[[#This Row],[magazyn]]="Gniezno",H493+Tabela1[[#This Row],[wielkosc_zamowienia]],H493)</f>
        <v>535870</v>
      </c>
    </row>
    <row r="495" spans="1:8" x14ac:dyDescent="0.25">
      <c r="A495">
        <v>494</v>
      </c>
      <c r="B495" s="1">
        <v>44438</v>
      </c>
      <c r="C495" t="s">
        <v>7</v>
      </c>
      <c r="D495">
        <v>3800</v>
      </c>
      <c r="E495">
        <f>IF(Tabela1[[#This Row],[magazyn]]="Ogrodzieniec",E494+Tabela1[[#This Row],[wielkosc_zamowienia]],E494)</f>
        <v>703570</v>
      </c>
      <c r="F495">
        <f>IF(Tabela1[[#This Row],[magazyn]]="Malbork",F494+Tabela1[[#This Row],[wielkosc_zamowienia]],F494)</f>
        <v>647600</v>
      </c>
      <c r="G495">
        <f>IF(Tabela1[[#This Row],[magazyn]]="Przemysl",G494+Tabela1[[#This Row],[wielkosc_zamowienia]],G494)</f>
        <v>732200</v>
      </c>
      <c r="H495">
        <f>IF(Tabela1[[#This Row],[magazyn]]="Gniezno",H494+Tabela1[[#This Row],[wielkosc_zamowienia]],H494)</f>
        <v>535870</v>
      </c>
    </row>
    <row r="496" spans="1:8" x14ac:dyDescent="0.25">
      <c r="A496">
        <v>495</v>
      </c>
      <c r="B496" s="1">
        <v>44438</v>
      </c>
      <c r="C496" t="s">
        <v>4</v>
      </c>
      <c r="D496">
        <v>7060</v>
      </c>
      <c r="E496">
        <f>IF(Tabela1[[#This Row],[magazyn]]="Ogrodzieniec",E495+Tabela1[[#This Row],[wielkosc_zamowienia]],E495)</f>
        <v>710630</v>
      </c>
      <c r="F496">
        <f>IF(Tabela1[[#This Row],[magazyn]]="Malbork",F495+Tabela1[[#This Row],[wielkosc_zamowienia]],F495)</f>
        <v>647600</v>
      </c>
      <c r="G496">
        <f>IF(Tabela1[[#This Row],[magazyn]]="Przemysl",G495+Tabela1[[#This Row],[wielkosc_zamowienia]],G495)</f>
        <v>732200</v>
      </c>
      <c r="H496">
        <f>IF(Tabela1[[#This Row],[magazyn]]="Gniezno",H495+Tabela1[[#This Row],[wielkosc_zamowienia]],H495)</f>
        <v>535870</v>
      </c>
    </row>
    <row r="497" spans="1:8" x14ac:dyDescent="0.25">
      <c r="A497">
        <v>496</v>
      </c>
      <c r="B497" s="1">
        <v>44439</v>
      </c>
      <c r="C497" t="s">
        <v>4</v>
      </c>
      <c r="D497">
        <v>4560</v>
      </c>
      <c r="E497">
        <f>IF(Tabela1[[#This Row],[magazyn]]="Ogrodzieniec",E496+Tabela1[[#This Row],[wielkosc_zamowienia]],E496)</f>
        <v>715190</v>
      </c>
      <c r="F497">
        <f>IF(Tabela1[[#This Row],[magazyn]]="Malbork",F496+Tabela1[[#This Row],[wielkosc_zamowienia]],F496)</f>
        <v>647600</v>
      </c>
      <c r="G497">
        <f>IF(Tabela1[[#This Row],[magazyn]]="Przemysl",G496+Tabela1[[#This Row],[wielkosc_zamowienia]],G496)</f>
        <v>732200</v>
      </c>
      <c r="H497">
        <f>IF(Tabela1[[#This Row],[magazyn]]="Gniezno",H496+Tabela1[[#This Row],[wielkosc_zamowienia]],H496)</f>
        <v>535870</v>
      </c>
    </row>
    <row r="498" spans="1:8" x14ac:dyDescent="0.25">
      <c r="A498">
        <v>497</v>
      </c>
      <c r="B498" s="1">
        <v>44440</v>
      </c>
      <c r="C498" t="s">
        <v>4</v>
      </c>
      <c r="D498">
        <v>4620</v>
      </c>
      <c r="E498">
        <f>IF(Tabela1[[#This Row],[magazyn]]="Ogrodzieniec",E497+Tabela1[[#This Row],[wielkosc_zamowienia]],E497)</f>
        <v>719810</v>
      </c>
      <c r="F498">
        <f>IF(Tabela1[[#This Row],[magazyn]]="Malbork",F497+Tabela1[[#This Row],[wielkosc_zamowienia]],F497)</f>
        <v>647600</v>
      </c>
      <c r="G498">
        <f>IF(Tabela1[[#This Row],[magazyn]]="Przemysl",G497+Tabela1[[#This Row],[wielkosc_zamowienia]],G497)</f>
        <v>732200</v>
      </c>
      <c r="H498">
        <f>IF(Tabela1[[#This Row],[magazyn]]="Gniezno",H497+Tabela1[[#This Row],[wielkosc_zamowienia]],H497)</f>
        <v>535870</v>
      </c>
    </row>
    <row r="499" spans="1:8" x14ac:dyDescent="0.25">
      <c r="A499">
        <v>498</v>
      </c>
      <c r="B499" s="1">
        <v>44440</v>
      </c>
      <c r="C499" t="s">
        <v>7</v>
      </c>
      <c r="D499">
        <v>1530</v>
      </c>
      <c r="E499">
        <f>IF(Tabela1[[#This Row],[magazyn]]="Ogrodzieniec",E498+Tabela1[[#This Row],[wielkosc_zamowienia]],E498)</f>
        <v>719810</v>
      </c>
      <c r="F499">
        <f>IF(Tabela1[[#This Row],[magazyn]]="Malbork",F498+Tabela1[[#This Row],[wielkosc_zamowienia]],F498)</f>
        <v>649130</v>
      </c>
      <c r="G499">
        <f>IF(Tabela1[[#This Row],[magazyn]]="Przemysl",G498+Tabela1[[#This Row],[wielkosc_zamowienia]],G498)</f>
        <v>732200</v>
      </c>
      <c r="H499">
        <f>IF(Tabela1[[#This Row],[magazyn]]="Gniezno",H498+Tabela1[[#This Row],[wielkosc_zamowienia]],H498)</f>
        <v>535870</v>
      </c>
    </row>
    <row r="500" spans="1:8" x14ac:dyDescent="0.25">
      <c r="A500">
        <v>499</v>
      </c>
      <c r="B500" s="1">
        <v>44441</v>
      </c>
      <c r="C500" t="s">
        <v>4</v>
      </c>
      <c r="D500">
        <v>6920</v>
      </c>
      <c r="E500">
        <f>IF(Tabela1[[#This Row],[magazyn]]="Ogrodzieniec",E499+Tabela1[[#This Row],[wielkosc_zamowienia]],E499)</f>
        <v>726730</v>
      </c>
      <c r="F500">
        <f>IF(Tabela1[[#This Row],[magazyn]]="Malbork",F499+Tabela1[[#This Row],[wielkosc_zamowienia]],F499)</f>
        <v>649130</v>
      </c>
      <c r="G500">
        <f>IF(Tabela1[[#This Row],[magazyn]]="Przemysl",G499+Tabela1[[#This Row],[wielkosc_zamowienia]],G499)</f>
        <v>732200</v>
      </c>
      <c r="H500">
        <f>IF(Tabela1[[#This Row],[magazyn]]="Gniezno",H499+Tabela1[[#This Row],[wielkosc_zamowienia]],H499)</f>
        <v>535870</v>
      </c>
    </row>
    <row r="501" spans="1:8" x14ac:dyDescent="0.25">
      <c r="A501">
        <v>500</v>
      </c>
      <c r="B501" s="1">
        <v>44441</v>
      </c>
      <c r="C501" t="s">
        <v>6</v>
      </c>
      <c r="D501">
        <v>4100</v>
      </c>
      <c r="E501">
        <f>IF(Tabela1[[#This Row],[magazyn]]="Ogrodzieniec",E500+Tabela1[[#This Row],[wielkosc_zamowienia]],E500)</f>
        <v>726730</v>
      </c>
      <c r="F501">
        <f>IF(Tabela1[[#This Row],[magazyn]]="Malbork",F500+Tabela1[[#This Row],[wielkosc_zamowienia]],F500)</f>
        <v>649130</v>
      </c>
      <c r="G501">
        <f>IF(Tabela1[[#This Row],[magazyn]]="Przemysl",G500+Tabela1[[#This Row],[wielkosc_zamowienia]],G500)</f>
        <v>732200</v>
      </c>
      <c r="H501">
        <f>IF(Tabela1[[#This Row],[magazyn]]="Gniezno",H500+Tabela1[[#This Row],[wielkosc_zamowienia]],H500)</f>
        <v>539970</v>
      </c>
    </row>
    <row r="502" spans="1:8" x14ac:dyDescent="0.25">
      <c r="A502">
        <v>501</v>
      </c>
      <c r="B502" s="1">
        <v>44442</v>
      </c>
      <c r="C502" t="s">
        <v>5</v>
      </c>
      <c r="D502">
        <v>2870</v>
      </c>
      <c r="E502">
        <f>IF(Tabela1[[#This Row],[magazyn]]="Ogrodzieniec",E501+Tabela1[[#This Row],[wielkosc_zamowienia]],E501)</f>
        <v>726730</v>
      </c>
      <c r="F502">
        <f>IF(Tabela1[[#This Row],[magazyn]]="Malbork",F501+Tabela1[[#This Row],[wielkosc_zamowienia]],F501)</f>
        <v>649130</v>
      </c>
      <c r="G502">
        <f>IF(Tabela1[[#This Row],[magazyn]]="Przemysl",G501+Tabela1[[#This Row],[wielkosc_zamowienia]],G501)</f>
        <v>735070</v>
      </c>
      <c r="H502">
        <f>IF(Tabela1[[#This Row],[magazyn]]="Gniezno",H501+Tabela1[[#This Row],[wielkosc_zamowienia]],H501)</f>
        <v>539970</v>
      </c>
    </row>
    <row r="503" spans="1:8" x14ac:dyDescent="0.25">
      <c r="A503">
        <v>502</v>
      </c>
      <c r="B503" s="1">
        <v>44442</v>
      </c>
      <c r="C503" t="s">
        <v>4</v>
      </c>
      <c r="D503">
        <v>1160</v>
      </c>
      <c r="E503">
        <f>IF(Tabela1[[#This Row],[magazyn]]="Ogrodzieniec",E502+Tabela1[[#This Row],[wielkosc_zamowienia]],E502)</f>
        <v>727890</v>
      </c>
      <c r="F503">
        <f>IF(Tabela1[[#This Row],[magazyn]]="Malbork",F502+Tabela1[[#This Row],[wielkosc_zamowienia]],F502)</f>
        <v>649130</v>
      </c>
      <c r="G503">
        <f>IF(Tabela1[[#This Row],[magazyn]]="Przemysl",G502+Tabela1[[#This Row],[wielkosc_zamowienia]],G502)</f>
        <v>735070</v>
      </c>
      <c r="H503">
        <f>IF(Tabela1[[#This Row],[magazyn]]="Gniezno",H502+Tabela1[[#This Row],[wielkosc_zamowienia]],H502)</f>
        <v>539970</v>
      </c>
    </row>
    <row r="504" spans="1:8" x14ac:dyDescent="0.25">
      <c r="A504">
        <v>503</v>
      </c>
      <c r="B504" s="1">
        <v>44442</v>
      </c>
      <c r="C504" t="s">
        <v>6</v>
      </c>
      <c r="D504">
        <v>8460</v>
      </c>
      <c r="E504">
        <f>IF(Tabela1[[#This Row],[magazyn]]="Ogrodzieniec",E503+Tabela1[[#This Row],[wielkosc_zamowienia]],E503)</f>
        <v>727890</v>
      </c>
      <c r="F504">
        <f>IF(Tabela1[[#This Row],[magazyn]]="Malbork",F503+Tabela1[[#This Row],[wielkosc_zamowienia]],F503)</f>
        <v>649130</v>
      </c>
      <c r="G504">
        <f>IF(Tabela1[[#This Row],[magazyn]]="Przemysl",G503+Tabela1[[#This Row],[wielkosc_zamowienia]],G503)</f>
        <v>735070</v>
      </c>
      <c r="H504">
        <f>IF(Tabela1[[#This Row],[magazyn]]="Gniezno",H503+Tabela1[[#This Row],[wielkosc_zamowienia]],H503)</f>
        <v>548430</v>
      </c>
    </row>
    <row r="505" spans="1:8" x14ac:dyDescent="0.25">
      <c r="A505">
        <v>504</v>
      </c>
      <c r="B505" s="1">
        <v>44443</v>
      </c>
      <c r="C505" t="s">
        <v>5</v>
      </c>
      <c r="D505">
        <v>6880</v>
      </c>
      <c r="E505">
        <f>IF(Tabela1[[#This Row],[magazyn]]="Ogrodzieniec",E504+Tabela1[[#This Row],[wielkosc_zamowienia]],E504)</f>
        <v>727890</v>
      </c>
      <c r="F505">
        <f>IF(Tabela1[[#This Row],[magazyn]]="Malbork",F504+Tabela1[[#This Row],[wielkosc_zamowienia]],F504)</f>
        <v>649130</v>
      </c>
      <c r="G505">
        <f>IF(Tabela1[[#This Row],[magazyn]]="Przemysl",G504+Tabela1[[#This Row],[wielkosc_zamowienia]],G504)</f>
        <v>741950</v>
      </c>
      <c r="H505">
        <f>IF(Tabela1[[#This Row],[magazyn]]="Gniezno",H504+Tabela1[[#This Row],[wielkosc_zamowienia]],H504)</f>
        <v>548430</v>
      </c>
    </row>
    <row r="506" spans="1:8" x14ac:dyDescent="0.25">
      <c r="A506">
        <v>505</v>
      </c>
      <c r="B506" s="1">
        <v>44444</v>
      </c>
      <c r="C506" t="s">
        <v>7</v>
      </c>
      <c r="D506">
        <v>3610</v>
      </c>
      <c r="E506">
        <f>IF(Tabela1[[#This Row],[magazyn]]="Ogrodzieniec",E505+Tabela1[[#This Row],[wielkosc_zamowienia]],E505)</f>
        <v>727890</v>
      </c>
      <c r="F506">
        <f>IF(Tabela1[[#This Row],[magazyn]]="Malbork",F505+Tabela1[[#This Row],[wielkosc_zamowienia]],F505)</f>
        <v>652740</v>
      </c>
      <c r="G506">
        <f>IF(Tabela1[[#This Row],[magazyn]]="Przemysl",G505+Tabela1[[#This Row],[wielkosc_zamowienia]],G505)</f>
        <v>741950</v>
      </c>
      <c r="H506">
        <f>IF(Tabela1[[#This Row],[magazyn]]="Gniezno",H505+Tabela1[[#This Row],[wielkosc_zamowienia]],H505)</f>
        <v>548430</v>
      </c>
    </row>
    <row r="507" spans="1:8" x14ac:dyDescent="0.25">
      <c r="A507">
        <v>506</v>
      </c>
      <c r="B507" s="1">
        <v>44445</v>
      </c>
      <c r="C507" t="s">
        <v>6</v>
      </c>
      <c r="D507">
        <v>2400</v>
      </c>
      <c r="E507">
        <f>IF(Tabela1[[#This Row],[magazyn]]="Ogrodzieniec",E506+Tabela1[[#This Row],[wielkosc_zamowienia]],E506)</f>
        <v>727890</v>
      </c>
      <c r="F507">
        <f>IF(Tabela1[[#This Row],[magazyn]]="Malbork",F506+Tabela1[[#This Row],[wielkosc_zamowienia]],F506)</f>
        <v>652740</v>
      </c>
      <c r="G507">
        <f>IF(Tabela1[[#This Row],[magazyn]]="Przemysl",G506+Tabela1[[#This Row],[wielkosc_zamowienia]],G506)</f>
        <v>741950</v>
      </c>
      <c r="H507">
        <f>IF(Tabela1[[#This Row],[magazyn]]="Gniezno",H506+Tabela1[[#This Row],[wielkosc_zamowienia]],H506)</f>
        <v>550830</v>
      </c>
    </row>
    <row r="508" spans="1:8" x14ac:dyDescent="0.25">
      <c r="A508">
        <v>507</v>
      </c>
      <c r="B508" s="1">
        <v>44446</v>
      </c>
      <c r="C508" t="s">
        <v>5</v>
      </c>
      <c r="D508">
        <v>2660</v>
      </c>
      <c r="E508">
        <f>IF(Tabela1[[#This Row],[magazyn]]="Ogrodzieniec",E507+Tabela1[[#This Row],[wielkosc_zamowienia]],E507)</f>
        <v>727890</v>
      </c>
      <c r="F508">
        <f>IF(Tabela1[[#This Row],[magazyn]]="Malbork",F507+Tabela1[[#This Row],[wielkosc_zamowienia]],F507)</f>
        <v>652740</v>
      </c>
      <c r="G508">
        <f>IF(Tabela1[[#This Row],[magazyn]]="Przemysl",G507+Tabela1[[#This Row],[wielkosc_zamowienia]],G507)</f>
        <v>744610</v>
      </c>
      <c r="H508">
        <f>IF(Tabela1[[#This Row],[magazyn]]="Gniezno",H507+Tabela1[[#This Row],[wielkosc_zamowienia]],H507)</f>
        <v>550830</v>
      </c>
    </row>
    <row r="509" spans="1:8" x14ac:dyDescent="0.25">
      <c r="A509">
        <v>508</v>
      </c>
      <c r="B509" s="1">
        <v>44447</v>
      </c>
      <c r="C509" t="s">
        <v>7</v>
      </c>
      <c r="D509">
        <v>9310</v>
      </c>
      <c r="E509">
        <f>IF(Tabela1[[#This Row],[magazyn]]="Ogrodzieniec",E508+Tabela1[[#This Row],[wielkosc_zamowienia]],E508)</f>
        <v>727890</v>
      </c>
      <c r="F509">
        <f>IF(Tabela1[[#This Row],[magazyn]]="Malbork",F508+Tabela1[[#This Row],[wielkosc_zamowienia]],F508)</f>
        <v>662050</v>
      </c>
      <c r="G509">
        <f>IF(Tabela1[[#This Row],[magazyn]]="Przemysl",G508+Tabela1[[#This Row],[wielkosc_zamowienia]],G508)</f>
        <v>744610</v>
      </c>
      <c r="H509">
        <f>IF(Tabela1[[#This Row],[magazyn]]="Gniezno",H508+Tabela1[[#This Row],[wielkosc_zamowienia]],H508)</f>
        <v>550830</v>
      </c>
    </row>
    <row r="510" spans="1:8" x14ac:dyDescent="0.25">
      <c r="A510">
        <v>509</v>
      </c>
      <c r="B510" s="1">
        <v>44447</v>
      </c>
      <c r="C510" t="s">
        <v>5</v>
      </c>
      <c r="D510">
        <v>3980</v>
      </c>
      <c r="E510">
        <f>IF(Tabela1[[#This Row],[magazyn]]="Ogrodzieniec",E509+Tabela1[[#This Row],[wielkosc_zamowienia]],E509)</f>
        <v>727890</v>
      </c>
      <c r="F510">
        <f>IF(Tabela1[[#This Row],[magazyn]]="Malbork",F509+Tabela1[[#This Row],[wielkosc_zamowienia]],F509)</f>
        <v>662050</v>
      </c>
      <c r="G510">
        <f>IF(Tabela1[[#This Row],[magazyn]]="Przemysl",G509+Tabela1[[#This Row],[wielkosc_zamowienia]],G509)</f>
        <v>748590</v>
      </c>
      <c r="H510">
        <f>IF(Tabela1[[#This Row],[magazyn]]="Gniezno",H509+Tabela1[[#This Row],[wielkosc_zamowienia]],H509)</f>
        <v>550830</v>
      </c>
    </row>
    <row r="511" spans="1:8" x14ac:dyDescent="0.25">
      <c r="A511">
        <v>510</v>
      </c>
      <c r="B511" s="1">
        <v>44448</v>
      </c>
      <c r="C511" t="s">
        <v>6</v>
      </c>
      <c r="D511">
        <v>7000</v>
      </c>
      <c r="E511">
        <f>IF(Tabela1[[#This Row],[magazyn]]="Ogrodzieniec",E510+Tabela1[[#This Row],[wielkosc_zamowienia]],E510)</f>
        <v>727890</v>
      </c>
      <c r="F511">
        <f>IF(Tabela1[[#This Row],[magazyn]]="Malbork",F510+Tabela1[[#This Row],[wielkosc_zamowienia]],F510)</f>
        <v>662050</v>
      </c>
      <c r="G511">
        <f>IF(Tabela1[[#This Row],[magazyn]]="Przemysl",G510+Tabela1[[#This Row],[wielkosc_zamowienia]],G510)</f>
        <v>748590</v>
      </c>
      <c r="H511">
        <f>IF(Tabela1[[#This Row],[magazyn]]="Gniezno",H510+Tabela1[[#This Row],[wielkosc_zamowienia]],H510)</f>
        <v>557830</v>
      </c>
    </row>
    <row r="512" spans="1:8" x14ac:dyDescent="0.25">
      <c r="A512">
        <v>511</v>
      </c>
      <c r="B512" s="1">
        <v>44448</v>
      </c>
      <c r="C512" t="s">
        <v>5</v>
      </c>
      <c r="D512">
        <v>4660</v>
      </c>
      <c r="E512">
        <f>IF(Tabela1[[#This Row],[magazyn]]="Ogrodzieniec",E511+Tabela1[[#This Row],[wielkosc_zamowienia]],E511)</f>
        <v>727890</v>
      </c>
      <c r="F512">
        <f>IF(Tabela1[[#This Row],[magazyn]]="Malbork",F511+Tabela1[[#This Row],[wielkosc_zamowienia]],F511)</f>
        <v>662050</v>
      </c>
      <c r="G512">
        <f>IF(Tabela1[[#This Row],[magazyn]]="Przemysl",G511+Tabela1[[#This Row],[wielkosc_zamowienia]],G511)</f>
        <v>753250</v>
      </c>
      <c r="H512">
        <f>IF(Tabela1[[#This Row],[magazyn]]="Gniezno",H511+Tabela1[[#This Row],[wielkosc_zamowienia]],H511)</f>
        <v>557830</v>
      </c>
    </row>
    <row r="513" spans="1:8" x14ac:dyDescent="0.25">
      <c r="A513">
        <v>512</v>
      </c>
      <c r="B513" s="1">
        <v>44448</v>
      </c>
      <c r="C513" t="s">
        <v>4</v>
      </c>
      <c r="D513">
        <v>6620</v>
      </c>
      <c r="E513">
        <f>IF(Tabela1[[#This Row],[magazyn]]="Ogrodzieniec",E512+Tabela1[[#This Row],[wielkosc_zamowienia]],E512)</f>
        <v>734510</v>
      </c>
      <c r="F513">
        <f>IF(Tabela1[[#This Row],[magazyn]]="Malbork",F512+Tabela1[[#This Row],[wielkosc_zamowienia]],F512)</f>
        <v>662050</v>
      </c>
      <c r="G513">
        <f>IF(Tabela1[[#This Row],[magazyn]]="Przemysl",G512+Tabela1[[#This Row],[wielkosc_zamowienia]],G512)</f>
        <v>753250</v>
      </c>
      <c r="H513">
        <f>IF(Tabela1[[#This Row],[magazyn]]="Gniezno",H512+Tabela1[[#This Row],[wielkosc_zamowienia]],H512)</f>
        <v>557830</v>
      </c>
    </row>
    <row r="514" spans="1:8" x14ac:dyDescent="0.25">
      <c r="A514">
        <v>513</v>
      </c>
      <c r="B514" s="1">
        <v>44449</v>
      </c>
      <c r="C514" t="s">
        <v>6</v>
      </c>
      <c r="D514">
        <v>1690</v>
      </c>
      <c r="E514">
        <f>IF(Tabela1[[#This Row],[magazyn]]="Ogrodzieniec",E513+Tabela1[[#This Row],[wielkosc_zamowienia]],E513)</f>
        <v>734510</v>
      </c>
      <c r="F514">
        <f>IF(Tabela1[[#This Row],[magazyn]]="Malbork",F513+Tabela1[[#This Row],[wielkosc_zamowienia]],F513)</f>
        <v>662050</v>
      </c>
      <c r="G514">
        <f>IF(Tabela1[[#This Row],[magazyn]]="Przemysl",G513+Tabela1[[#This Row],[wielkosc_zamowienia]],G513)</f>
        <v>753250</v>
      </c>
      <c r="H514">
        <f>IF(Tabela1[[#This Row],[magazyn]]="Gniezno",H513+Tabela1[[#This Row],[wielkosc_zamowienia]],H513)</f>
        <v>559520</v>
      </c>
    </row>
    <row r="515" spans="1:8" x14ac:dyDescent="0.25">
      <c r="A515">
        <v>514</v>
      </c>
      <c r="B515" s="1">
        <v>44449</v>
      </c>
      <c r="C515" t="s">
        <v>7</v>
      </c>
      <c r="D515">
        <v>6080</v>
      </c>
      <c r="E515">
        <f>IF(Tabela1[[#This Row],[magazyn]]="Ogrodzieniec",E514+Tabela1[[#This Row],[wielkosc_zamowienia]],E514)</f>
        <v>734510</v>
      </c>
      <c r="F515">
        <f>IF(Tabela1[[#This Row],[magazyn]]="Malbork",F514+Tabela1[[#This Row],[wielkosc_zamowienia]],F514)</f>
        <v>668130</v>
      </c>
      <c r="G515">
        <f>IF(Tabela1[[#This Row],[magazyn]]="Przemysl",G514+Tabela1[[#This Row],[wielkosc_zamowienia]],G514)</f>
        <v>753250</v>
      </c>
      <c r="H515">
        <f>IF(Tabela1[[#This Row],[magazyn]]="Gniezno",H514+Tabela1[[#This Row],[wielkosc_zamowienia]],H514)</f>
        <v>559520</v>
      </c>
    </row>
    <row r="516" spans="1:8" x14ac:dyDescent="0.25">
      <c r="A516">
        <v>515</v>
      </c>
      <c r="B516" s="1">
        <v>44450</v>
      </c>
      <c r="C516" t="s">
        <v>4</v>
      </c>
      <c r="D516">
        <v>1970</v>
      </c>
      <c r="E516">
        <f>IF(Tabela1[[#This Row],[magazyn]]="Ogrodzieniec",E515+Tabela1[[#This Row],[wielkosc_zamowienia]],E515)</f>
        <v>736480</v>
      </c>
      <c r="F516">
        <f>IF(Tabela1[[#This Row],[magazyn]]="Malbork",F515+Tabela1[[#This Row],[wielkosc_zamowienia]],F515)</f>
        <v>668130</v>
      </c>
      <c r="G516">
        <f>IF(Tabela1[[#This Row],[magazyn]]="Przemysl",G515+Tabela1[[#This Row],[wielkosc_zamowienia]],G515)</f>
        <v>753250</v>
      </c>
      <c r="H516">
        <f>IF(Tabela1[[#This Row],[magazyn]]="Gniezno",H515+Tabela1[[#This Row],[wielkosc_zamowienia]],H515)</f>
        <v>559520</v>
      </c>
    </row>
    <row r="517" spans="1:8" x14ac:dyDescent="0.25">
      <c r="A517">
        <v>516</v>
      </c>
      <c r="B517" s="1">
        <v>44450</v>
      </c>
      <c r="C517" t="s">
        <v>6</v>
      </c>
      <c r="D517">
        <v>4320</v>
      </c>
      <c r="E517">
        <f>IF(Tabela1[[#This Row],[magazyn]]="Ogrodzieniec",E516+Tabela1[[#This Row],[wielkosc_zamowienia]],E516)</f>
        <v>736480</v>
      </c>
      <c r="F517">
        <f>IF(Tabela1[[#This Row],[magazyn]]="Malbork",F516+Tabela1[[#This Row],[wielkosc_zamowienia]],F516)</f>
        <v>668130</v>
      </c>
      <c r="G517">
        <f>IF(Tabela1[[#This Row],[magazyn]]="Przemysl",G516+Tabela1[[#This Row],[wielkosc_zamowienia]],G516)</f>
        <v>753250</v>
      </c>
      <c r="H517">
        <f>IF(Tabela1[[#This Row],[magazyn]]="Gniezno",H516+Tabela1[[#This Row],[wielkosc_zamowienia]],H516)</f>
        <v>563840</v>
      </c>
    </row>
    <row r="518" spans="1:8" x14ac:dyDescent="0.25">
      <c r="A518">
        <v>517</v>
      </c>
      <c r="B518" s="1">
        <v>44450</v>
      </c>
      <c r="C518" t="s">
        <v>5</v>
      </c>
      <c r="D518">
        <v>3310</v>
      </c>
      <c r="E518">
        <f>IF(Tabela1[[#This Row],[magazyn]]="Ogrodzieniec",E517+Tabela1[[#This Row],[wielkosc_zamowienia]],E517)</f>
        <v>736480</v>
      </c>
      <c r="F518">
        <f>IF(Tabela1[[#This Row],[magazyn]]="Malbork",F517+Tabela1[[#This Row],[wielkosc_zamowienia]],F517)</f>
        <v>668130</v>
      </c>
      <c r="G518">
        <f>IF(Tabela1[[#This Row],[magazyn]]="Przemysl",G517+Tabela1[[#This Row],[wielkosc_zamowienia]],G517)</f>
        <v>756560</v>
      </c>
      <c r="H518">
        <f>IF(Tabela1[[#This Row],[magazyn]]="Gniezno",H517+Tabela1[[#This Row],[wielkosc_zamowienia]],H517)</f>
        <v>563840</v>
      </c>
    </row>
    <row r="519" spans="1:8" x14ac:dyDescent="0.25">
      <c r="A519">
        <v>518</v>
      </c>
      <c r="B519" s="1">
        <v>44451</v>
      </c>
      <c r="C519" t="s">
        <v>7</v>
      </c>
      <c r="D519">
        <v>3550</v>
      </c>
      <c r="E519">
        <f>IF(Tabela1[[#This Row],[magazyn]]="Ogrodzieniec",E518+Tabela1[[#This Row],[wielkosc_zamowienia]],E518)</f>
        <v>736480</v>
      </c>
      <c r="F519">
        <f>IF(Tabela1[[#This Row],[magazyn]]="Malbork",F518+Tabela1[[#This Row],[wielkosc_zamowienia]],F518)</f>
        <v>671680</v>
      </c>
      <c r="G519">
        <f>IF(Tabela1[[#This Row],[magazyn]]="Przemysl",G518+Tabela1[[#This Row],[wielkosc_zamowienia]],G518)</f>
        <v>756560</v>
      </c>
      <c r="H519">
        <f>IF(Tabela1[[#This Row],[magazyn]]="Gniezno",H518+Tabela1[[#This Row],[wielkosc_zamowienia]],H518)</f>
        <v>563840</v>
      </c>
    </row>
    <row r="520" spans="1:8" x14ac:dyDescent="0.25">
      <c r="A520">
        <v>519</v>
      </c>
      <c r="B520" s="1">
        <v>44451</v>
      </c>
      <c r="C520" t="s">
        <v>4</v>
      </c>
      <c r="D520">
        <v>5210</v>
      </c>
      <c r="E520">
        <f>IF(Tabela1[[#This Row],[magazyn]]="Ogrodzieniec",E519+Tabela1[[#This Row],[wielkosc_zamowienia]],E519)</f>
        <v>741690</v>
      </c>
      <c r="F520">
        <f>IF(Tabela1[[#This Row],[magazyn]]="Malbork",F519+Tabela1[[#This Row],[wielkosc_zamowienia]],F519)</f>
        <v>671680</v>
      </c>
      <c r="G520">
        <f>IF(Tabela1[[#This Row],[magazyn]]="Przemysl",G519+Tabela1[[#This Row],[wielkosc_zamowienia]],G519)</f>
        <v>756560</v>
      </c>
      <c r="H520">
        <f>IF(Tabela1[[#This Row],[magazyn]]="Gniezno",H519+Tabela1[[#This Row],[wielkosc_zamowienia]],H519)</f>
        <v>563840</v>
      </c>
    </row>
    <row r="521" spans="1:8" x14ac:dyDescent="0.25">
      <c r="A521">
        <v>520</v>
      </c>
      <c r="B521" s="1">
        <v>44451</v>
      </c>
      <c r="C521" t="s">
        <v>5</v>
      </c>
      <c r="D521">
        <v>2990</v>
      </c>
      <c r="E521">
        <f>IF(Tabela1[[#This Row],[magazyn]]="Ogrodzieniec",E520+Tabela1[[#This Row],[wielkosc_zamowienia]],E520)</f>
        <v>741690</v>
      </c>
      <c r="F521">
        <f>IF(Tabela1[[#This Row],[magazyn]]="Malbork",F520+Tabela1[[#This Row],[wielkosc_zamowienia]],F520)</f>
        <v>671680</v>
      </c>
      <c r="G521">
        <f>IF(Tabela1[[#This Row],[magazyn]]="Przemysl",G520+Tabela1[[#This Row],[wielkosc_zamowienia]],G520)</f>
        <v>759550</v>
      </c>
      <c r="H521">
        <f>IF(Tabela1[[#This Row],[magazyn]]="Gniezno",H520+Tabela1[[#This Row],[wielkosc_zamowienia]],H520)</f>
        <v>563840</v>
      </c>
    </row>
    <row r="522" spans="1:8" x14ac:dyDescent="0.25">
      <c r="A522">
        <v>521</v>
      </c>
      <c r="B522" s="1">
        <v>44452</v>
      </c>
      <c r="C522" t="s">
        <v>6</v>
      </c>
      <c r="D522">
        <v>7890</v>
      </c>
      <c r="E522">
        <f>IF(Tabela1[[#This Row],[magazyn]]="Ogrodzieniec",E521+Tabela1[[#This Row],[wielkosc_zamowienia]],E521)</f>
        <v>741690</v>
      </c>
      <c r="F522">
        <f>IF(Tabela1[[#This Row],[magazyn]]="Malbork",F521+Tabela1[[#This Row],[wielkosc_zamowienia]],F521)</f>
        <v>671680</v>
      </c>
      <c r="G522">
        <f>IF(Tabela1[[#This Row],[magazyn]]="Przemysl",G521+Tabela1[[#This Row],[wielkosc_zamowienia]],G521)</f>
        <v>759550</v>
      </c>
      <c r="H522">
        <f>IF(Tabela1[[#This Row],[magazyn]]="Gniezno",H521+Tabela1[[#This Row],[wielkosc_zamowienia]],H521)</f>
        <v>571730</v>
      </c>
    </row>
    <row r="523" spans="1:8" x14ac:dyDescent="0.25">
      <c r="A523">
        <v>522</v>
      </c>
      <c r="B523" s="1">
        <v>44452</v>
      </c>
      <c r="C523" t="s">
        <v>5</v>
      </c>
      <c r="D523">
        <v>3440</v>
      </c>
      <c r="E523">
        <f>IF(Tabela1[[#This Row],[magazyn]]="Ogrodzieniec",E522+Tabela1[[#This Row],[wielkosc_zamowienia]],E522)</f>
        <v>741690</v>
      </c>
      <c r="F523">
        <f>IF(Tabela1[[#This Row],[magazyn]]="Malbork",F522+Tabela1[[#This Row],[wielkosc_zamowienia]],F522)</f>
        <v>671680</v>
      </c>
      <c r="G523">
        <f>IF(Tabela1[[#This Row],[magazyn]]="Przemysl",G522+Tabela1[[#This Row],[wielkosc_zamowienia]],G522)</f>
        <v>762990</v>
      </c>
      <c r="H523">
        <f>IF(Tabela1[[#This Row],[magazyn]]="Gniezno",H522+Tabela1[[#This Row],[wielkosc_zamowienia]],H522)</f>
        <v>571730</v>
      </c>
    </row>
    <row r="524" spans="1:8" x14ac:dyDescent="0.25">
      <c r="A524">
        <v>523</v>
      </c>
      <c r="B524" s="1">
        <v>44452</v>
      </c>
      <c r="C524" t="s">
        <v>7</v>
      </c>
      <c r="D524">
        <v>6170</v>
      </c>
      <c r="E524">
        <f>IF(Tabela1[[#This Row],[magazyn]]="Ogrodzieniec",E523+Tabela1[[#This Row],[wielkosc_zamowienia]],E523)</f>
        <v>741690</v>
      </c>
      <c r="F524">
        <f>IF(Tabela1[[#This Row],[magazyn]]="Malbork",F523+Tabela1[[#This Row],[wielkosc_zamowienia]],F523)</f>
        <v>677850</v>
      </c>
      <c r="G524">
        <f>IF(Tabela1[[#This Row],[magazyn]]="Przemysl",G523+Tabela1[[#This Row],[wielkosc_zamowienia]],G523)</f>
        <v>762990</v>
      </c>
      <c r="H524">
        <f>IF(Tabela1[[#This Row],[magazyn]]="Gniezno",H523+Tabela1[[#This Row],[wielkosc_zamowienia]],H523)</f>
        <v>571730</v>
      </c>
    </row>
    <row r="525" spans="1:8" x14ac:dyDescent="0.25">
      <c r="A525">
        <v>524</v>
      </c>
      <c r="B525" s="1">
        <v>44453</v>
      </c>
      <c r="C525" t="s">
        <v>4</v>
      </c>
      <c r="D525">
        <v>8230</v>
      </c>
      <c r="E525">
        <f>IF(Tabela1[[#This Row],[magazyn]]="Ogrodzieniec",E524+Tabela1[[#This Row],[wielkosc_zamowienia]],E524)</f>
        <v>749920</v>
      </c>
      <c r="F525">
        <f>IF(Tabela1[[#This Row],[magazyn]]="Malbork",F524+Tabela1[[#This Row],[wielkosc_zamowienia]],F524)</f>
        <v>677850</v>
      </c>
      <c r="G525">
        <f>IF(Tabela1[[#This Row],[magazyn]]="Przemysl",G524+Tabela1[[#This Row],[wielkosc_zamowienia]],G524)</f>
        <v>762990</v>
      </c>
      <c r="H525">
        <f>IF(Tabela1[[#This Row],[magazyn]]="Gniezno",H524+Tabela1[[#This Row],[wielkosc_zamowienia]],H524)</f>
        <v>571730</v>
      </c>
    </row>
    <row r="526" spans="1:8" x14ac:dyDescent="0.25">
      <c r="A526">
        <v>525</v>
      </c>
      <c r="B526" s="1">
        <v>44454</v>
      </c>
      <c r="C526" t="s">
        <v>5</v>
      </c>
      <c r="D526">
        <v>4710</v>
      </c>
      <c r="E526">
        <f>IF(Tabela1[[#This Row],[magazyn]]="Ogrodzieniec",E525+Tabela1[[#This Row],[wielkosc_zamowienia]],E525)</f>
        <v>749920</v>
      </c>
      <c r="F526">
        <f>IF(Tabela1[[#This Row],[magazyn]]="Malbork",F525+Tabela1[[#This Row],[wielkosc_zamowienia]],F525)</f>
        <v>677850</v>
      </c>
      <c r="G526">
        <f>IF(Tabela1[[#This Row],[magazyn]]="Przemysl",G525+Tabela1[[#This Row],[wielkosc_zamowienia]],G525)</f>
        <v>767700</v>
      </c>
      <c r="H526">
        <f>IF(Tabela1[[#This Row],[magazyn]]="Gniezno",H525+Tabela1[[#This Row],[wielkosc_zamowienia]],H525)</f>
        <v>571730</v>
      </c>
    </row>
    <row r="527" spans="1:8" x14ac:dyDescent="0.25">
      <c r="A527">
        <v>526</v>
      </c>
      <c r="B527" s="1">
        <v>44454</v>
      </c>
      <c r="C527" t="s">
        <v>6</v>
      </c>
      <c r="D527">
        <v>5870</v>
      </c>
      <c r="E527">
        <f>IF(Tabela1[[#This Row],[magazyn]]="Ogrodzieniec",E526+Tabela1[[#This Row],[wielkosc_zamowienia]],E526)</f>
        <v>749920</v>
      </c>
      <c r="F527">
        <f>IF(Tabela1[[#This Row],[magazyn]]="Malbork",F526+Tabela1[[#This Row],[wielkosc_zamowienia]],F526)</f>
        <v>677850</v>
      </c>
      <c r="G527">
        <f>IF(Tabela1[[#This Row],[magazyn]]="Przemysl",G526+Tabela1[[#This Row],[wielkosc_zamowienia]],G526)</f>
        <v>767700</v>
      </c>
      <c r="H527">
        <f>IF(Tabela1[[#This Row],[magazyn]]="Gniezno",H526+Tabela1[[#This Row],[wielkosc_zamowienia]],H526)</f>
        <v>577600</v>
      </c>
    </row>
    <row r="528" spans="1:8" x14ac:dyDescent="0.25">
      <c r="A528">
        <v>527</v>
      </c>
      <c r="B528" s="1">
        <v>44454</v>
      </c>
      <c r="C528" t="s">
        <v>7</v>
      </c>
      <c r="D528">
        <v>4400</v>
      </c>
      <c r="E528">
        <f>IF(Tabela1[[#This Row],[magazyn]]="Ogrodzieniec",E527+Tabela1[[#This Row],[wielkosc_zamowienia]],E527)</f>
        <v>749920</v>
      </c>
      <c r="F528">
        <f>IF(Tabela1[[#This Row],[magazyn]]="Malbork",F527+Tabela1[[#This Row],[wielkosc_zamowienia]],F527)</f>
        <v>682250</v>
      </c>
      <c r="G528">
        <f>IF(Tabela1[[#This Row],[magazyn]]="Przemysl",G527+Tabela1[[#This Row],[wielkosc_zamowienia]],G527)</f>
        <v>767700</v>
      </c>
      <c r="H528">
        <f>IF(Tabela1[[#This Row],[magazyn]]="Gniezno",H527+Tabela1[[#This Row],[wielkosc_zamowienia]],H527)</f>
        <v>577600</v>
      </c>
    </row>
    <row r="529" spans="1:8" x14ac:dyDescent="0.25">
      <c r="A529">
        <v>528</v>
      </c>
      <c r="B529" s="1">
        <v>44455</v>
      </c>
      <c r="C529" t="s">
        <v>4</v>
      </c>
      <c r="D529">
        <v>9580</v>
      </c>
      <c r="E529">
        <f>IF(Tabela1[[#This Row],[magazyn]]="Ogrodzieniec",E528+Tabela1[[#This Row],[wielkosc_zamowienia]],E528)</f>
        <v>759500</v>
      </c>
      <c r="F529">
        <f>IF(Tabela1[[#This Row],[magazyn]]="Malbork",F528+Tabela1[[#This Row],[wielkosc_zamowienia]],F528)</f>
        <v>682250</v>
      </c>
      <c r="G529">
        <f>IF(Tabela1[[#This Row],[magazyn]]="Przemysl",G528+Tabela1[[#This Row],[wielkosc_zamowienia]],G528)</f>
        <v>767700</v>
      </c>
      <c r="H529">
        <f>IF(Tabela1[[#This Row],[magazyn]]="Gniezno",H528+Tabela1[[#This Row],[wielkosc_zamowienia]],H528)</f>
        <v>577600</v>
      </c>
    </row>
    <row r="530" spans="1:8" x14ac:dyDescent="0.25">
      <c r="A530">
        <v>529</v>
      </c>
      <c r="B530" s="1">
        <v>44456</v>
      </c>
      <c r="C530" t="s">
        <v>5</v>
      </c>
      <c r="D530">
        <v>6730</v>
      </c>
      <c r="E530">
        <f>IF(Tabela1[[#This Row],[magazyn]]="Ogrodzieniec",E529+Tabela1[[#This Row],[wielkosc_zamowienia]],E529)</f>
        <v>759500</v>
      </c>
      <c r="F530">
        <f>IF(Tabela1[[#This Row],[magazyn]]="Malbork",F529+Tabela1[[#This Row],[wielkosc_zamowienia]],F529)</f>
        <v>682250</v>
      </c>
      <c r="G530">
        <f>IF(Tabela1[[#This Row],[magazyn]]="Przemysl",G529+Tabela1[[#This Row],[wielkosc_zamowienia]],G529)</f>
        <v>774430</v>
      </c>
      <c r="H530">
        <f>IF(Tabela1[[#This Row],[magazyn]]="Gniezno",H529+Tabela1[[#This Row],[wielkosc_zamowienia]],H529)</f>
        <v>577600</v>
      </c>
    </row>
    <row r="531" spans="1:8" x14ac:dyDescent="0.25">
      <c r="A531">
        <v>530</v>
      </c>
      <c r="B531" s="1">
        <v>44456</v>
      </c>
      <c r="C531" t="s">
        <v>7</v>
      </c>
      <c r="D531">
        <v>3320</v>
      </c>
      <c r="E531">
        <f>IF(Tabela1[[#This Row],[magazyn]]="Ogrodzieniec",E530+Tabela1[[#This Row],[wielkosc_zamowienia]],E530)</f>
        <v>759500</v>
      </c>
      <c r="F531">
        <f>IF(Tabela1[[#This Row],[magazyn]]="Malbork",F530+Tabela1[[#This Row],[wielkosc_zamowienia]],F530)</f>
        <v>685570</v>
      </c>
      <c r="G531">
        <f>IF(Tabela1[[#This Row],[magazyn]]="Przemysl",G530+Tabela1[[#This Row],[wielkosc_zamowienia]],G530)</f>
        <v>774430</v>
      </c>
      <c r="H531">
        <f>IF(Tabela1[[#This Row],[magazyn]]="Gniezno",H530+Tabela1[[#This Row],[wielkosc_zamowienia]],H530)</f>
        <v>577600</v>
      </c>
    </row>
    <row r="532" spans="1:8" x14ac:dyDescent="0.25">
      <c r="A532">
        <v>531</v>
      </c>
      <c r="B532" s="1">
        <v>44456</v>
      </c>
      <c r="C532" t="s">
        <v>4</v>
      </c>
      <c r="D532">
        <v>7580</v>
      </c>
      <c r="E532">
        <f>IF(Tabela1[[#This Row],[magazyn]]="Ogrodzieniec",E531+Tabela1[[#This Row],[wielkosc_zamowienia]],E531)</f>
        <v>767080</v>
      </c>
      <c r="F532">
        <f>IF(Tabela1[[#This Row],[magazyn]]="Malbork",F531+Tabela1[[#This Row],[wielkosc_zamowienia]],F531)</f>
        <v>685570</v>
      </c>
      <c r="G532">
        <f>IF(Tabela1[[#This Row],[magazyn]]="Przemysl",G531+Tabela1[[#This Row],[wielkosc_zamowienia]],G531)</f>
        <v>774430</v>
      </c>
      <c r="H532">
        <f>IF(Tabela1[[#This Row],[magazyn]]="Gniezno",H531+Tabela1[[#This Row],[wielkosc_zamowienia]],H531)</f>
        <v>577600</v>
      </c>
    </row>
    <row r="533" spans="1:8" x14ac:dyDescent="0.25">
      <c r="A533">
        <v>532</v>
      </c>
      <c r="B533" s="1">
        <v>44457</v>
      </c>
      <c r="C533" t="s">
        <v>6</v>
      </c>
      <c r="D533">
        <v>7650</v>
      </c>
      <c r="E533">
        <f>IF(Tabela1[[#This Row],[magazyn]]="Ogrodzieniec",E532+Tabela1[[#This Row],[wielkosc_zamowienia]],E532)</f>
        <v>767080</v>
      </c>
      <c r="F533">
        <f>IF(Tabela1[[#This Row],[magazyn]]="Malbork",F532+Tabela1[[#This Row],[wielkosc_zamowienia]],F532)</f>
        <v>685570</v>
      </c>
      <c r="G533">
        <f>IF(Tabela1[[#This Row],[magazyn]]="Przemysl",G532+Tabela1[[#This Row],[wielkosc_zamowienia]],G532)</f>
        <v>774430</v>
      </c>
      <c r="H533">
        <f>IF(Tabela1[[#This Row],[magazyn]]="Gniezno",H532+Tabela1[[#This Row],[wielkosc_zamowienia]],H532)</f>
        <v>585250</v>
      </c>
    </row>
    <row r="534" spans="1:8" x14ac:dyDescent="0.25">
      <c r="A534">
        <v>533</v>
      </c>
      <c r="B534" s="1">
        <v>44457</v>
      </c>
      <c r="C534" t="s">
        <v>5</v>
      </c>
      <c r="D534">
        <v>2640</v>
      </c>
      <c r="E534">
        <f>IF(Tabela1[[#This Row],[magazyn]]="Ogrodzieniec",E533+Tabela1[[#This Row],[wielkosc_zamowienia]],E533)</f>
        <v>767080</v>
      </c>
      <c r="F534">
        <f>IF(Tabela1[[#This Row],[magazyn]]="Malbork",F533+Tabela1[[#This Row],[wielkosc_zamowienia]],F533)</f>
        <v>685570</v>
      </c>
      <c r="G534">
        <f>IF(Tabela1[[#This Row],[magazyn]]="Przemysl",G533+Tabela1[[#This Row],[wielkosc_zamowienia]],G533)</f>
        <v>777070</v>
      </c>
      <c r="H534">
        <f>IF(Tabela1[[#This Row],[magazyn]]="Gniezno",H533+Tabela1[[#This Row],[wielkosc_zamowienia]],H533)</f>
        <v>585250</v>
      </c>
    </row>
    <row r="535" spans="1:8" x14ac:dyDescent="0.25">
      <c r="A535">
        <v>534</v>
      </c>
      <c r="B535" s="1">
        <v>44458</v>
      </c>
      <c r="C535" t="s">
        <v>7</v>
      </c>
      <c r="D535">
        <v>9750</v>
      </c>
      <c r="E535">
        <f>IF(Tabela1[[#This Row],[magazyn]]="Ogrodzieniec",E534+Tabela1[[#This Row],[wielkosc_zamowienia]],E534)</f>
        <v>767080</v>
      </c>
      <c r="F535">
        <f>IF(Tabela1[[#This Row],[magazyn]]="Malbork",F534+Tabela1[[#This Row],[wielkosc_zamowienia]],F534)</f>
        <v>695320</v>
      </c>
      <c r="G535">
        <f>IF(Tabela1[[#This Row],[magazyn]]="Przemysl",G534+Tabela1[[#This Row],[wielkosc_zamowienia]],G534)</f>
        <v>777070</v>
      </c>
      <c r="H535">
        <f>IF(Tabela1[[#This Row],[magazyn]]="Gniezno",H534+Tabela1[[#This Row],[wielkosc_zamowienia]],H534)</f>
        <v>585250</v>
      </c>
    </row>
    <row r="536" spans="1:8" x14ac:dyDescent="0.25">
      <c r="A536">
        <v>535</v>
      </c>
      <c r="B536" s="1">
        <v>44458</v>
      </c>
      <c r="C536" t="s">
        <v>5</v>
      </c>
      <c r="D536">
        <v>9860</v>
      </c>
      <c r="E536">
        <f>IF(Tabela1[[#This Row],[magazyn]]="Ogrodzieniec",E535+Tabela1[[#This Row],[wielkosc_zamowienia]],E535)</f>
        <v>767080</v>
      </c>
      <c r="F536">
        <f>IF(Tabela1[[#This Row],[magazyn]]="Malbork",F535+Tabela1[[#This Row],[wielkosc_zamowienia]],F535)</f>
        <v>695320</v>
      </c>
      <c r="G536">
        <f>IF(Tabela1[[#This Row],[magazyn]]="Przemysl",G535+Tabela1[[#This Row],[wielkosc_zamowienia]],G535)</f>
        <v>786930</v>
      </c>
      <c r="H536">
        <f>IF(Tabela1[[#This Row],[magazyn]]="Gniezno",H535+Tabela1[[#This Row],[wielkosc_zamowienia]],H535)</f>
        <v>585250</v>
      </c>
    </row>
    <row r="537" spans="1:8" x14ac:dyDescent="0.25">
      <c r="A537">
        <v>536</v>
      </c>
      <c r="B537" s="1">
        <v>44458</v>
      </c>
      <c r="C537" t="s">
        <v>6</v>
      </c>
      <c r="D537">
        <v>8160</v>
      </c>
      <c r="E537">
        <f>IF(Tabela1[[#This Row],[magazyn]]="Ogrodzieniec",E536+Tabela1[[#This Row],[wielkosc_zamowienia]],E536)</f>
        <v>767080</v>
      </c>
      <c r="F537">
        <f>IF(Tabela1[[#This Row],[magazyn]]="Malbork",F536+Tabela1[[#This Row],[wielkosc_zamowienia]],F536)</f>
        <v>695320</v>
      </c>
      <c r="G537">
        <f>IF(Tabela1[[#This Row],[magazyn]]="Przemysl",G536+Tabela1[[#This Row],[wielkosc_zamowienia]],G536)</f>
        <v>786930</v>
      </c>
      <c r="H537">
        <f>IF(Tabela1[[#This Row],[magazyn]]="Gniezno",H536+Tabela1[[#This Row],[wielkosc_zamowienia]],H536)</f>
        <v>593410</v>
      </c>
    </row>
    <row r="538" spans="1:8" x14ac:dyDescent="0.25">
      <c r="A538">
        <v>537</v>
      </c>
      <c r="B538" s="1">
        <v>44459</v>
      </c>
      <c r="C538" t="s">
        <v>4</v>
      </c>
      <c r="D538">
        <v>6280</v>
      </c>
      <c r="E538">
        <f>IF(Tabela1[[#This Row],[magazyn]]="Ogrodzieniec",E537+Tabela1[[#This Row],[wielkosc_zamowienia]],E537)</f>
        <v>773360</v>
      </c>
      <c r="F538">
        <f>IF(Tabela1[[#This Row],[magazyn]]="Malbork",F537+Tabela1[[#This Row],[wielkosc_zamowienia]],F537)</f>
        <v>695320</v>
      </c>
      <c r="G538">
        <f>IF(Tabela1[[#This Row],[magazyn]]="Przemysl",G537+Tabela1[[#This Row],[wielkosc_zamowienia]],G537)</f>
        <v>786930</v>
      </c>
      <c r="H538">
        <f>IF(Tabela1[[#This Row],[magazyn]]="Gniezno",H537+Tabela1[[#This Row],[wielkosc_zamowienia]],H537)</f>
        <v>593410</v>
      </c>
    </row>
    <row r="539" spans="1:8" x14ac:dyDescent="0.25">
      <c r="A539">
        <v>538</v>
      </c>
      <c r="B539" s="1">
        <v>44459</v>
      </c>
      <c r="C539" t="s">
        <v>7</v>
      </c>
      <c r="D539">
        <v>6490</v>
      </c>
      <c r="E539">
        <f>IF(Tabela1[[#This Row],[magazyn]]="Ogrodzieniec",E538+Tabela1[[#This Row],[wielkosc_zamowienia]],E538)</f>
        <v>773360</v>
      </c>
      <c r="F539">
        <f>IF(Tabela1[[#This Row],[magazyn]]="Malbork",F538+Tabela1[[#This Row],[wielkosc_zamowienia]],F538)</f>
        <v>701810</v>
      </c>
      <c r="G539">
        <f>IF(Tabela1[[#This Row],[magazyn]]="Przemysl",G538+Tabela1[[#This Row],[wielkosc_zamowienia]],G538)</f>
        <v>786930</v>
      </c>
      <c r="H539">
        <f>IF(Tabela1[[#This Row],[magazyn]]="Gniezno",H538+Tabela1[[#This Row],[wielkosc_zamowienia]],H538)</f>
        <v>593410</v>
      </c>
    </row>
    <row r="540" spans="1:8" x14ac:dyDescent="0.25">
      <c r="A540">
        <v>539</v>
      </c>
      <c r="B540" s="1">
        <v>44460</v>
      </c>
      <c r="C540" t="s">
        <v>4</v>
      </c>
      <c r="D540">
        <v>4110</v>
      </c>
      <c r="E540">
        <f>IF(Tabela1[[#This Row],[magazyn]]="Ogrodzieniec",E539+Tabela1[[#This Row],[wielkosc_zamowienia]],E539)</f>
        <v>777470</v>
      </c>
      <c r="F540">
        <f>IF(Tabela1[[#This Row],[magazyn]]="Malbork",F539+Tabela1[[#This Row],[wielkosc_zamowienia]],F539)</f>
        <v>701810</v>
      </c>
      <c r="G540">
        <f>IF(Tabela1[[#This Row],[magazyn]]="Przemysl",G539+Tabela1[[#This Row],[wielkosc_zamowienia]],G539)</f>
        <v>786930</v>
      </c>
      <c r="H540">
        <f>IF(Tabela1[[#This Row],[magazyn]]="Gniezno",H539+Tabela1[[#This Row],[wielkosc_zamowienia]],H539)</f>
        <v>593410</v>
      </c>
    </row>
    <row r="541" spans="1:8" x14ac:dyDescent="0.25">
      <c r="A541">
        <v>540</v>
      </c>
      <c r="B541" s="1">
        <v>44460</v>
      </c>
      <c r="C541" t="s">
        <v>7</v>
      </c>
      <c r="D541">
        <v>3140</v>
      </c>
      <c r="E541">
        <f>IF(Tabela1[[#This Row],[magazyn]]="Ogrodzieniec",E540+Tabela1[[#This Row],[wielkosc_zamowienia]],E540)</f>
        <v>777470</v>
      </c>
      <c r="F541">
        <f>IF(Tabela1[[#This Row],[magazyn]]="Malbork",F540+Tabela1[[#This Row],[wielkosc_zamowienia]],F540)</f>
        <v>704950</v>
      </c>
      <c r="G541">
        <f>IF(Tabela1[[#This Row],[magazyn]]="Przemysl",G540+Tabela1[[#This Row],[wielkosc_zamowienia]],G540)</f>
        <v>786930</v>
      </c>
      <c r="H541">
        <f>IF(Tabela1[[#This Row],[magazyn]]="Gniezno",H540+Tabela1[[#This Row],[wielkosc_zamowienia]],H540)</f>
        <v>593410</v>
      </c>
    </row>
    <row r="542" spans="1:8" x14ac:dyDescent="0.25">
      <c r="A542">
        <v>541</v>
      </c>
      <c r="B542" s="1">
        <v>44461</v>
      </c>
      <c r="C542" t="s">
        <v>7</v>
      </c>
      <c r="D542">
        <v>3550</v>
      </c>
      <c r="E542">
        <f>IF(Tabela1[[#This Row],[magazyn]]="Ogrodzieniec",E541+Tabela1[[#This Row],[wielkosc_zamowienia]],E541)</f>
        <v>777470</v>
      </c>
      <c r="F542">
        <f>IF(Tabela1[[#This Row],[magazyn]]="Malbork",F541+Tabela1[[#This Row],[wielkosc_zamowienia]],F541)</f>
        <v>708500</v>
      </c>
      <c r="G542">
        <f>IF(Tabela1[[#This Row],[magazyn]]="Przemysl",G541+Tabela1[[#This Row],[wielkosc_zamowienia]],G541)</f>
        <v>786930</v>
      </c>
      <c r="H542">
        <f>IF(Tabela1[[#This Row],[magazyn]]="Gniezno",H541+Tabela1[[#This Row],[wielkosc_zamowienia]],H541)</f>
        <v>593410</v>
      </c>
    </row>
    <row r="543" spans="1:8" x14ac:dyDescent="0.25">
      <c r="A543">
        <v>542</v>
      </c>
      <c r="B543" s="1">
        <v>44461</v>
      </c>
      <c r="C543" t="s">
        <v>6</v>
      </c>
      <c r="D543">
        <v>1280</v>
      </c>
      <c r="E543">
        <f>IF(Tabela1[[#This Row],[magazyn]]="Ogrodzieniec",E542+Tabela1[[#This Row],[wielkosc_zamowienia]],E542)</f>
        <v>777470</v>
      </c>
      <c r="F543">
        <f>IF(Tabela1[[#This Row],[magazyn]]="Malbork",F542+Tabela1[[#This Row],[wielkosc_zamowienia]],F542)</f>
        <v>708500</v>
      </c>
      <c r="G543">
        <f>IF(Tabela1[[#This Row],[magazyn]]="Przemysl",G542+Tabela1[[#This Row],[wielkosc_zamowienia]],G542)</f>
        <v>786930</v>
      </c>
      <c r="H543">
        <f>IF(Tabela1[[#This Row],[magazyn]]="Gniezno",H542+Tabela1[[#This Row],[wielkosc_zamowienia]],H542)</f>
        <v>594690</v>
      </c>
    </row>
    <row r="544" spans="1:8" x14ac:dyDescent="0.25">
      <c r="A544">
        <v>543</v>
      </c>
      <c r="B544" s="1">
        <v>44462</v>
      </c>
      <c r="C544" t="s">
        <v>6</v>
      </c>
      <c r="D544">
        <v>8360</v>
      </c>
      <c r="E544">
        <f>IF(Tabela1[[#This Row],[magazyn]]="Ogrodzieniec",E543+Tabela1[[#This Row],[wielkosc_zamowienia]],E543)</f>
        <v>777470</v>
      </c>
      <c r="F544">
        <f>IF(Tabela1[[#This Row],[magazyn]]="Malbork",F543+Tabela1[[#This Row],[wielkosc_zamowienia]],F543)</f>
        <v>708500</v>
      </c>
      <c r="G544">
        <f>IF(Tabela1[[#This Row],[magazyn]]="Przemysl",G543+Tabela1[[#This Row],[wielkosc_zamowienia]],G543)</f>
        <v>786930</v>
      </c>
      <c r="H544">
        <f>IF(Tabela1[[#This Row],[magazyn]]="Gniezno",H543+Tabela1[[#This Row],[wielkosc_zamowienia]],H543)</f>
        <v>603050</v>
      </c>
    </row>
    <row r="545" spans="1:8" x14ac:dyDescent="0.25">
      <c r="A545">
        <v>544</v>
      </c>
      <c r="B545" s="1">
        <v>44463</v>
      </c>
      <c r="C545" t="s">
        <v>7</v>
      </c>
      <c r="D545">
        <v>2930</v>
      </c>
      <c r="E545">
        <f>IF(Tabela1[[#This Row],[magazyn]]="Ogrodzieniec",E544+Tabela1[[#This Row],[wielkosc_zamowienia]],E544)</f>
        <v>777470</v>
      </c>
      <c r="F545">
        <f>IF(Tabela1[[#This Row],[magazyn]]="Malbork",F544+Tabela1[[#This Row],[wielkosc_zamowienia]],F544)</f>
        <v>711430</v>
      </c>
      <c r="G545">
        <f>IF(Tabela1[[#This Row],[magazyn]]="Przemysl",G544+Tabela1[[#This Row],[wielkosc_zamowienia]],G544)</f>
        <v>786930</v>
      </c>
      <c r="H545">
        <f>IF(Tabela1[[#This Row],[magazyn]]="Gniezno",H544+Tabela1[[#This Row],[wielkosc_zamowienia]],H544)</f>
        <v>603050</v>
      </c>
    </row>
    <row r="546" spans="1:8" x14ac:dyDescent="0.25">
      <c r="A546">
        <v>545</v>
      </c>
      <c r="B546" s="1">
        <v>44463</v>
      </c>
      <c r="C546" t="s">
        <v>6</v>
      </c>
      <c r="D546">
        <v>9920</v>
      </c>
      <c r="E546">
        <f>IF(Tabela1[[#This Row],[magazyn]]="Ogrodzieniec",E545+Tabela1[[#This Row],[wielkosc_zamowienia]],E545)</f>
        <v>777470</v>
      </c>
      <c r="F546">
        <f>IF(Tabela1[[#This Row],[magazyn]]="Malbork",F545+Tabela1[[#This Row],[wielkosc_zamowienia]],F545)</f>
        <v>711430</v>
      </c>
      <c r="G546">
        <f>IF(Tabela1[[#This Row],[magazyn]]="Przemysl",G545+Tabela1[[#This Row],[wielkosc_zamowienia]],G545)</f>
        <v>786930</v>
      </c>
      <c r="H546">
        <f>IF(Tabela1[[#This Row],[magazyn]]="Gniezno",H545+Tabela1[[#This Row],[wielkosc_zamowienia]],H545)</f>
        <v>612970</v>
      </c>
    </row>
    <row r="547" spans="1:8" x14ac:dyDescent="0.25">
      <c r="A547">
        <v>546</v>
      </c>
      <c r="B547" s="1">
        <v>44464</v>
      </c>
      <c r="C547" t="s">
        <v>6</v>
      </c>
      <c r="D547">
        <v>3140</v>
      </c>
      <c r="E547">
        <f>IF(Tabela1[[#This Row],[magazyn]]="Ogrodzieniec",E546+Tabela1[[#This Row],[wielkosc_zamowienia]],E546)</f>
        <v>777470</v>
      </c>
      <c r="F547">
        <f>IF(Tabela1[[#This Row],[magazyn]]="Malbork",F546+Tabela1[[#This Row],[wielkosc_zamowienia]],F546)</f>
        <v>711430</v>
      </c>
      <c r="G547">
        <f>IF(Tabela1[[#This Row],[magazyn]]="Przemysl",G546+Tabela1[[#This Row],[wielkosc_zamowienia]],G546)</f>
        <v>786930</v>
      </c>
      <c r="H547">
        <f>IF(Tabela1[[#This Row],[magazyn]]="Gniezno",H546+Tabela1[[#This Row],[wielkosc_zamowienia]],H546)</f>
        <v>616110</v>
      </c>
    </row>
    <row r="548" spans="1:8" x14ac:dyDescent="0.25">
      <c r="A548">
        <v>547</v>
      </c>
      <c r="B548" s="1">
        <v>44465</v>
      </c>
      <c r="C548" t="s">
        <v>4</v>
      </c>
      <c r="D548">
        <v>1010</v>
      </c>
      <c r="E548">
        <f>IF(Tabela1[[#This Row],[magazyn]]="Ogrodzieniec",E547+Tabela1[[#This Row],[wielkosc_zamowienia]],E547)</f>
        <v>778480</v>
      </c>
      <c r="F548">
        <f>IF(Tabela1[[#This Row],[magazyn]]="Malbork",F547+Tabela1[[#This Row],[wielkosc_zamowienia]],F547)</f>
        <v>711430</v>
      </c>
      <c r="G548">
        <f>IF(Tabela1[[#This Row],[magazyn]]="Przemysl",G547+Tabela1[[#This Row],[wielkosc_zamowienia]],G547)</f>
        <v>786930</v>
      </c>
      <c r="H548">
        <f>IF(Tabela1[[#This Row],[magazyn]]="Gniezno",H547+Tabela1[[#This Row],[wielkosc_zamowienia]],H547)</f>
        <v>616110</v>
      </c>
    </row>
    <row r="549" spans="1:8" x14ac:dyDescent="0.25">
      <c r="A549">
        <v>548</v>
      </c>
      <c r="B549" s="1">
        <v>44466</v>
      </c>
      <c r="C549" t="s">
        <v>6</v>
      </c>
      <c r="D549">
        <v>9210</v>
      </c>
      <c r="E549">
        <f>IF(Tabela1[[#This Row],[magazyn]]="Ogrodzieniec",E548+Tabela1[[#This Row],[wielkosc_zamowienia]],E548)</f>
        <v>778480</v>
      </c>
      <c r="F549">
        <f>IF(Tabela1[[#This Row],[magazyn]]="Malbork",F548+Tabela1[[#This Row],[wielkosc_zamowienia]],F548)</f>
        <v>711430</v>
      </c>
      <c r="G549">
        <f>IF(Tabela1[[#This Row],[magazyn]]="Przemysl",G548+Tabela1[[#This Row],[wielkosc_zamowienia]],G548)</f>
        <v>786930</v>
      </c>
      <c r="H549">
        <f>IF(Tabela1[[#This Row],[magazyn]]="Gniezno",H548+Tabela1[[#This Row],[wielkosc_zamowienia]],H548)</f>
        <v>625320</v>
      </c>
    </row>
    <row r="550" spans="1:8" x14ac:dyDescent="0.25">
      <c r="A550">
        <v>549</v>
      </c>
      <c r="B550" s="1">
        <v>44466</v>
      </c>
      <c r="C550" t="s">
        <v>7</v>
      </c>
      <c r="D550">
        <v>1880</v>
      </c>
      <c r="E550">
        <f>IF(Tabela1[[#This Row],[magazyn]]="Ogrodzieniec",E549+Tabela1[[#This Row],[wielkosc_zamowienia]],E549)</f>
        <v>778480</v>
      </c>
      <c r="F550">
        <f>IF(Tabela1[[#This Row],[magazyn]]="Malbork",F549+Tabela1[[#This Row],[wielkosc_zamowienia]],F549)</f>
        <v>713310</v>
      </c>
      <c r="G550">
        <f>IF(Tabela1[[#This Row],[magazyn]]="Przemysl",G549+Tabela1[[#This Row],[wielkosc_zamowienia]],G549)</f>
        <v>786930</v>
      </c>
      <c r="H550">
        <f>IF(Tabela1[[#This Row],[magazyn]]="Gniezno",H549+Tabela1[[#This Row],[wielkosc_zamowienia]],H549)</f>
        <v>625320</v>
      </c>
    </row>
    <row r="551" spans="1:8" x14ac:dyDescent="0.25">
      <c r="A551">
        <v>550</v>
      </c>
      <c r="B551" s="1">
        <v>44467</v>
      </c>
      <c r="C551" t="s">
        <v>5</v>
      </c>
      <c r="D551">
        <v>5080</v>
      </c>
      <c r="E551">
        <f>IF(Tabela1[[#This Row],[magazyn]]="Ogrodzieniec",E550+Tabela1[[#This Row],[wielkosc_zamowienia]],E550)</f>
        <v>778480</v>
      </c>
      <c r="F551">
        <f>IF(Tabela1[[#This Row],[magazyn]]="Malbork",F550+Tabela1[[#This Row],[wielkosc_zamowienia]],F550)</f>
        <v>713310</v>
      </c>
      <c r="G551">
        <f>IF(Tabela1[[#This Row],[magazyn]]="Przemysl",G550+Tabela1[[#This Row],[wielkosc_zamowienia]],G550)</f>
        <v>792010</v>
      </c>
      <c r="H551">
        <f>IF(Tabela1[[#This Row],[magazyn]]="Gniezno",H550+Tabela1[[#This Row],[wielkosc_zamowienia]],H550)</f>
        <v>625320</v>
      </c>
    </row>
    <row r="552" spans="1:8" x14ac:dyDescent="0.25">
      <c r="A552">
        <v>551</v>
      </c>
      <c r="B552" s="1">
        <v>44467</v>
      </c>
      <c r="C552" t="s">
        <v>7</v>
      </c>
      <c r="D552">
        <v>6540</v>
      </c>
      <c r="E552">
        <f>IF(Tabela1[[#This Row],[magazyn]]="Ogrodzieniec",E551+Tabela1[[#This Row],[wielkosc_zamowienia]],E551)</f>
        <v>778480</v>
      </c>
      <c r="F552">
        <f>IF(Tabela1[[#This Row],[magazyn]]="Malbork",F551+Tabela1[[#This Row],[wielkosc_zamowienia]],F551)</f>
        <v>719850</v>
      </c>
      <c r="G552">
        <f>IF(Tabela1[[#This Row],[magazyn]]="Przemysl",G551+Tabela1[[#This Row],[wielkosc_zamowienia]],G551)</f>
        <v>792010</v>
      </c>
      <c r="H552">
        <f>IF(Tabela1[[#This Row],[magazyn]]="Gniezno",H551+Tabela1[[#This Row],[wielkosc_zamowienia]],H551)</f>
        <v>625320</v>
      </c>
    </row>
    <row r="553" spans="1:8" x14ac:dyDescent="0.25">
      <c r="A553">
        <v>552</v>
      </c>
      <c r="B553" s="1">
        <v>44468</v>
      </c>
      <c r="C553" t="s">
        <v>6</v>
      </c>
      <c r="D553">
        <v>3250</v>
      </c>
      <c r="E553">
        <f>IF(Tabela1[[#This Row],[magazyn]]="Ogrodzieniec",E552+Tabela1[[#This Row],[wielkosc_zamowienia]],E552)</f>
        <v>778480</v>
      </c>
      <c r="F553">
        <f>IF(Tabela1[[#This Row],[magazyn]]="Malbork",F552+Tabela1[[#This Row],[wielkosc_zamowienia]],F552)</f>
        <v>719850</v>
      </c>
      <c r="G553">
        <f>IF(Tabela1[[#This Row],[magazyn]]="Przemysl",G552+Tabela1[[#This Row],[wielkosc_zamowienia]],G552)</f>
        <v>792010</v>
      </c>
      <c r="H553">
        <f>IF(Tabela1[[#This Row],[magazyn]]="Gniezno",H552+Tabela1[[#This Row],[wielkosc_zamowienia]],H552)</f>
        <v>628570</v>
      </c>
    </row>
    <row r="554" spans="1:8" x14ac:dyDescent="0.25">
      <c r="A554">
        <v>553</v>
      </c>
      <c r="B554" s="1">
        <v>44469</v>
      </c>
      <c r="C554" t="s">
        <v>4</v>
      </c>
      <c r="D554">
        <v>5080</v>
      </c>
      <c r="E554">
        <f>IF(Tabela1[[#This Row],[magazyn]]="Ogrodzieniec",E553+Tabela1[[#This Row],[wielkosc_zamowienia]],E553)</f>
        <v>783560</v>
      </c>
      <c r="F554">
        <f>IF(Tabela1[[#This Row],[magazyn]]="Malbork",F553+Tabela1[[#This Row],[wielkosc_zamowienia]],F553)</f>
        <v>719850</v>
      </c>
      <c r="G554">
        <f>IF(Tabela1[[#This Row],[magazyn]]="Przemysl",G553+Tabela1[[#This Row],[wielkosc_zamowienia]],G553)</f>
        <v>792010</v>
      </c>
      <c r="H554">
        <f>IF(Tabela1[[#This Row],[magazyn]]="Gniezno",H553+Tabela1[[#This Row],[wielkosc_zamowienia]],H553)</f>
        <v>628570</v>
      </c>
    </row>
    <row r="555" spans="1:8" x14ac:dyDescent="0.25">
      <c r="A555">
        <v>554</v>
      </c>
      <c r="B555" s="1">
        <v>44469</v>
      </c>
      <c r="C555" t="s">
        <v>5</v>
      </c>
      <c r="D555">
        <v>7660</v>
      </c>
      <c r="E555">
        <f>IF(Tabela1[[#This Row],[magazyn]]="Ogrodzieniec",E554+Tabela1[[#This Row],[wielkosc_zamowienia]],E554)</f>
        <v>783560</v>
      </c>
      <c r="F555">
        <f>IF(Tabela1[[#This Row],[magazyn]]="Malbork",F554+Tabela1[[#This Row],[wielkosc_zamowienia]],F554)</f>
        <v>719850</v>
      </c>
      <c r="G555">
        <f>IF(Tabela1[[#This Row],[magazyn]]="Przemysl",G554+Tabela1[[#This Row],[wielkosc_zamowienia]],G554)</f>
        <v>799670</v>
      </c>
      <c r="H555">
        <f>IF(Tabela1[[#This Row],[magazyn]]="Gniezno",H554+Tabela1[[#This Row],[wielkosc_zamowienia]],H554)</f>
        <v>628570</v>
      </c>
    </row>
    <row r="556" spans="1:8" x14ac:dyDescent="0.25">
      <c r="A556">
        <v>555</v>
      </c>
      <c r="B556" s="1">
        <v>44470</v>
      </c>
      <c r="C556" t="s">
        <v>7</v>
      </c>
      <c r="D556">
        <v>7840</v>
      </c>
      <c r="E556">
        <f>IF(Tabela1[[#This Row],[magazyn]]="Ogrodzieniec",E555+Tabela1[[#This Row],[wielkosc_zamowienia]],E555)</f>
        <v>783560</v>
      </c>
      <c r="F556">
        <f>IF(Tabela1[[#This Row],[magazyn]]="Malbork",F555+Tabela1[[#This Row],[wielkosc_zamowienia]],F555)</f>
        <v>727690</v>
      </c>
      <c r="G556">
        <f>IF(Tabela1[[#This Row],[magazyn]]="Przemysl",G555+Tabela1[[#This Row],[wielkosc_zamowienia]],G555)</f>
        <v>799670</v>
      </c>
      <c r="H556">
        <f>IF(Tabela1[[#This Row],[magazyn]]="Gniezno",H555+Tabela1[[#This Row],[wielkosc_zamowienia]],H555)</f>
        <v>628570</v>
      </c>
    </row>
    <row r="557" spans="1:8" x14ac:dyDescent="0.25">
      <c r="A557">
        <v>556</v>
      </c>
      <c r="B557" s="1">
        <v>44470</v>
      </c>
      <c r="C557" t="s">
        <v>6</v>
      </c>
      <c r="D557">
        <v>2060</v>
      </c>
      <c r="E557">
        <f>IF(Tabela1[[#This Row],[magazyn]]="Ogrodzieniec",E556+Tabela1[[#This Row],[wielkosc_zamowienia]],E556)</f>
        <v>783560</v>
      </c>
      <c r="F557">
        <f>IF(Tabela1[[#This Row],[magazyn]]="Malbork",F556+Tabela1[[#This Row],[wielkosc_zamowienia]],F556)</f>
        <v>727690</v>
      </c>
      <c r="G557">
        <f>IF(Tabela1[[#This Row],[magazyn]]="Przemysl",G556+Tabela1[[#This Row],[wielkosc_zamowienia]],G556)</f>
        <v>799670</v>
      </c>
      <c r="H557">
        <f>IF(Tabela1[[#This Row],[magazyn]]="Gniezno",H556+Tabela1[[#This Row],[wielkosc_zamowienia]],H556)</f>
        <v>630630</v>
      </c>
    </row>
    <row r="558" spans="1:8" x14ac:dyDescent="0.25">
      <c r="A558">
        <v>557</v>
      </c>
      <c r="B558" s="1">
        <v>44471</v>
      </c>
      <c r="C558" t="s">
        <v>5</v>
      </c>
      <c r="D558">
        <v>1010</v>
      </c>
      <c r="E558">
        <f>IF(Tabela1[[#This Row],[magazyn]]="Ogrodzieniec",E557+Tabela1[[#This Row],[wielkosc_zamowienia]],E557)</f>
        <v>783560</v>
      </c>
      <c r="F558">
        <f>IF(Tabela1[[#This Row],[magazyn]]="Malbork",F557+Tabela1[[#This Row],[wielkosc_zamowienia]],F557)</f>
        <v>727690</v>
      </c>
      <c r="G558">
        <f>IF(Tabela1[[#This Row],[magazyn]]="Przemysl",G557+Tabela1[[#This Row],[wielkosc_zamowienia]],G557)</f>
        <v>800680</v>
      </c>
      <c r="H558">
        <f>IF(Tabela1[[#This Row],[magazyn]]="Gniezno",H557+Tabela1[[#This Row],[wielkosc_zamowienia]],H557)</f>
        <v>630630</v>
      </c>
    </row>
    <row r="559" spans="1:8" x14ac:dyDescent="0.25">
      <c r="A559">
        <v>558</v>
      </c>
      <c r="B559" s="1">
        <v>44472</v>
      </c>
      <c r="C559" t="s">
        <v>5</v>
      </c>
      <c r="D559">
        <v>7540</v>
      </c>
      <c r="E559">
        <f>IF(Tabela1[[#This Row],[magazyn]]="Ogrodzieniec",E558+Tabela1[[#This Row],[wielkosc_zamowienia]],E558)</f>
        <v>783560</v>
      </c>
      <c r="F559">
        <f>IF(Tabela1[[#This Row],[magazyn]]="Malbork",F558+Tabela1[[#This Row],[wielkosc_zamowienia]],F558)</f>
        <v>727690</v>
      </c>
      <c r="G559">
        <f>IF(Tabela1[[#This Row],[magazyn]]="Przemysl",G558+Tabela1[[#This Row],[wielkosc_zamowienia]],G558)</f>
        <v>808220</v>
      </c>
      <c r="H559">
        <f>IF(Tabela1[[#This Row],[magazyn]]="Gniezno",H558+Tabela1[[#This Row],[wielkosc_zamowienia]],H558)</f>
        <v>630630</v>
      </c>
    </row>
    <row r="560" spans="1:8" x14ac:dyDescent="0.25">
      <c r="A560">
        <v>559</v>
      </c>
      <c r="B560" s="1">
        <v>44472</v>
      </c>
      <c r="C560" t="s">
        <v>7</v>
      </c>
      <c r="D560">
        <v>6350</v>
      </c>
      <c r="E560">
        <f>IF(Tabela1[[#This Row],[magazyn]]="Ogrodzieniec",E559+Tabela1[[#This Row],[wielkosc_zamowienia]],E559)</f>
        <v>783560</v>
      </c>
      <c r="F560">
        <f>IF(Tabela1[[#This Row],[magazyn]]="Malbork",F559+Tabela1[[#This Row],[wielkosc_zamowienia]],F559)</f>
        <v>734040</v>
      </c>
      <c r="G560">
        <f>IF(Tabela1[[#This Row],[magazyn]]="Przemysl",G559+Tabela1[[#This Row],[wielkosc_zamowienia]],G559)</f>
        <v>808220</v>
      </c>
      <c r="H560">
        <f>IF(Tabela1[[#This Row],[magazyn]]="Gniezno",H559+Tabela1[[#This Row],[wielkosc_zamowienia]],H559)</f>
        <v>630630</v>
      </c>
    </row>
    <row r="561" spans="1:8" x14ac:dyDescent="0.25">
      <c r="A561">
        <v>560</v>
      </c>
      <c r="B561" s="1">
        <v>44472</v>
      </c>
      <c r="C561" t="s">
        <v>4</v>
      </c>
      <c r="D561">
        <v>9160</v>
      </c>
      <c r="E561">
        <f>IF(Tabela1[[#This Row],[magazyn]]="Ogrodzieniec",E560+Tabela1[[#This Row],[wielkosc_zamowienia]],E560)</f>
        <v>792720</v>
      </c>
      <c r="F561">
        <f>IF(Tabela1[[#This Row],[magazyn]]="Malbork",F560+Tabela1[[#This Row],[wielkosc_zamowienia]],F560)</f>
        <v>734040</v>
      </c>
      <c r="G561">
        <f>IF(Tabela1[[#This Row],[magazyn]]="Przemysl",G560+Tabela1[[#This Row],[wielkosc_zamowienia]],G560)</f>
        <v>808220</v>
      </c>
      <c r="H561">
        <f>IF(Tabela1[[#This Row],[magazyn]]="Gniezno",H560+Tabela1[[#This Row],[wielkosc_zamowienia]],H560)</f>
        <v>630630</v>
      </c>
    </row>
    <row r="562" spans="1:8" x14ac:dyDescent="0.25">
      <c r="A562">
        <v>561</v>
      </c>
      <c r="B562" s="1">
        <v>44473</v>
      </c>
      <c r="C562" t="s">
        <v>5</v>
      </c>
      <c r="D562">
        <v>9800</v>
      </c>
      <c r="E562">
        <f>IF(Tabela1[[#This Row],[magazyn]]="Ogrodzieniec",E561+Tabela1[[#This Row],[wielkosc_zamowienia]],E561)</f>
        <v>792720</v>
      </c>
      <c r="F562">
        <f>IF(Tabela1[[#This Row],[magazyn]]="Malbork",F561+Tabela1[[#This Row],[wielkosc_zamowienia]],F561)</f>
        <v>734040</v>
      </c>
      <c r="G562">
        <f>IF(Tabela1[[#This Row],[magazyn]]="Przemysl",G561+Tabela1[[#This Row],[wielkosc_zamowienia]],G561)</f>
        <v>818020</v>
      </c>
      <c r="H562">
        <f>IF(Tabela1[[#This Row],[magazyn]]="Gniezno",H561+Tabela1[[#This Row],[wielkosc_zamowienia]],H561)</f>
        <v>630630</v>
      </c>
    </row>
    <row r="563" spans="1:8" x14ac:dyDescent="0.25">
      <c r="A563">
        <v>562</v>
      </c>
      <c r="B563" s="1">
        <v>44473</v>
      </c>
      <c r="C563" t="s">
        <v>7</v>
      </c>
      <c r="D563">
        <v>4990</v>
      </c>
      <c r="E563">
        <f>IF(Tabela1[[#This Row],[magazyn]]="Ogrodzieniec",E562+Tabela1[[#This Row],[wielkosc_zamowienia]],E562)</f>
        <v>792720</v>
      </c>
      <c r="F563">
        <f>IF(Tabela1[[#This Row],[magazyn]]="Malbork",F562+Tabela1[[#This Row],[wielkosc_zamowienia]],F562)</f>
        <v>739030</v>
      </c>
      <c r="G563">
        <f>IF(Tabela1[[#This Row],[magazyn]]="Przemysl",G562+Tabela1[[#This Row],[wielkosc_zamowienia]],G562)</f>
        <v>818020</v>
      </c>
      <c r="H563">
        <f>IF(Tabela1[[#This Row],[magazyn]]="Gniezno",H562+Tabela1[[#This Row],[wielkosc_zamowienia]],H562)</f>
        <v>630630</v>
      </c>
    </row>
    <row r="564" spans="1:8" x14ac:dyDescent="0.25">
      <c r="A564">
        <v>563</v>
      </c>
      <c r="B564" s="1">
        <v>44474</v>
      </c>
      <c r="C564" t="s">
        <v>6</v>
      </c>
      <c r="D564">
        <v>5220</v>
      </c>
      <c r="E564">
        <f>IF(Tabela1[[#This Row],[magazyn]]="Ogrodzieniec",E563+Tabela1[[#This Row],[wielkosc_zamowienia]],E563)</f>
        <v>792720</v>
      </c>
      <c r="F564">
        <f>IF(Tabela1[[#This Row],[magazyn]]="Malbork",F563+Tabela1[[#This Row],[wielkosc_zamowienia]],F563)</f>
        <v>739030</v>
      </c>
      <c r="G564">
        <f>IF(Tabela1[[#This Row],[magazyn]]="Przemysl",G563+Tabela1[[#This Row],[wielkosc_zamowienia]],G563)</f>
        <v>818020</v>
      </c>
      <c r="H564">
        <f>IF(Tabela1[[#This Row],[magazyn]]="Gniezno",H563+Tabela1[[#This Row],[wielkosc_zamowienia]],H563)</f>
        <v>635850</v>
      </c>
    </row>
    <row r="565" spans="1:8" x14ac:dyDescent="0.25">
      <c r="A565">
        <v>564</v>
      </c>
      <c r="B565" s="1">
        <v>44474</v>
      </c>
      <c r="C565" t="s">
        <v>4</v>
      </c>
      <c r="D565">
        <v>3610</v>
      </c>
      <c r="E565">
        <f>IF(Tabela1[[#This Row],[magazyn]]="Ogrodzieniec",E564+Tabela1[[#This Row],[wielkosc_zamowienia]],E564)</f>
        <v>796330</v>
      </c>
      <c r="F565">
        <f>IF(Tabela1[[#This Row],[magazyn]]="Malbork",F564+Tabela1[[#This Row],[wielkosc_zamowienia]],F564)</f>
        <v>739030</v>
      </c>
      <c r="G565">
        <f>IF(Tabela1[[#This Row],[magazyn]]="Przemysl",G564+Tabela1[[#This Row],[wielkosc_zamowienia]],G564)</f>
        <v>818020</v>
      </c>
      <c r="H565">
        <f>IF(Tabela1[[#This Row],[magazyn]]="Gniezno",H564+Tabela1[[#This Row],[wielkosc_zamowienia]],H564)</f>
        <v>635850</v>
      </c>
    </row>
    <row r="566" spans="1:8" x14ac:dyDescent="0.25">
      <c r="A566">
        <v>565</v>
      </c>
      <c r="B566" s="1">
        <v>44474</v>
      </c>
      <c r="C566" t="s">
        <v>5</v>
      </c>
      <c r="D566">
        <v>5150</v>
      </c>
      <c r="E566">
        <f>IF(Tabela1[[#This Row],[magazyn]]="Ogrodzieniec",E565+Tabela1[[#This Row],[wielkosc_zamowienia]],E565)</f>
        <v>796330</v>
      </c>
      <c r="F566">
        <f>IF(Tabela1[[#This Row],[magazyn]]="Malbork",F565+Tabela1[[#This Row],[wielkosc_zamowienia]],F565)</f>
        <v>739030</v>
      </c>
      <c r="G566">
        <f>IF(Tabela1[[#This Row],[magazyn]]="Przemysl",G565+Tabela1[[#This Row],[wielkosc_zamowienia]],G565)</f>
        <v>823170</v>
      </c>
      <c r="H566">
        <f>IF(Tabela1[[#This Row],[magazyn]]="Gniezno",H565+Tabela1[[#This Row],[wielkosc_zamowienia]],H565)</f>
        <v>635850</v>
      </c>
    </row>
    <row r="567" spans="1:8" x14ac:dyDescent="0.25">
      <c r="A567">
        <v>566</v>
      </c>
      <c r="B567" s="1">
        <v>44475</v>
      </c>
      <c r="C567" t="s">
        <v>6</v>
      </c>
      <c r="D567">
        <v>2500</v>
      </c>
      <c r="E567">
        <f>IF(Tabela1[[#This Row],[magazyn]]="Ogrodzieniec",E566+Tabela1[[#This Row],[wielkosc_zamowienia]],E566)</f>
        <v>796330</v>
      </c>
      <c r="F567">
        <f>IF(Tabela1[[#This Row],[magazyn]]="Malbork",F566+Tabela1[[#This Row],[wielkosc_zamowienia]],F566)</f>
        <v>739030</v>
      </c>
      <c r="G567">
        <f>IF(Tabela1[[#This Row],[magazyn]]="Przemysl",G566+Tabela1[[#This Row],[wielkosc_zamowienia]],G566)</f>
        <v>823170</v>
      </c>
      <c r="H567">
        <f>IF(Tabela1[[#This Row],[magazyn]]="Gniezno",H566+Tabela1[[#This Row],[wielkosc_zamowienia]],H566)</f>
        <v>638350</v>
      </c>
    </row>
    <row r="568" spans="1:8" x14ac:dyDescent="0.25">
      <c r="A568">
        <v>567</v>
      </c>
      <c r="B568" s="1">
        <v>44475</v>
      </c>
      <c r="C568" t="s">
        <v>5</v>
      </c>
      <c r="D568">
        <v>8900</v>
      </c>
      <c r="E568">
        <f>IF(Tabela1[[#This Row],[magazyn]]="Ogrodzieniec",E567+Tabela1[[#This Row],[wielkosc_zamowienia]],E567)</f>
        <v>796330</v>
      </c>
      <c r="F568">
        <f>IF(Tabela1[[#This Row],[magazyn]]="Malbork",F567+Tabela1[[#This Row],[wielkosc_zamowienia]],F567)</f>
        <v>739030</v>
      </c>
      <c r="G568">
        <f>IF(Tabela1[[#This Row],[magazyn]]="Przemysl",G567+Tabela1[[#This Row],[wielkosc_zamowienia]],G567)</f>
        <v>832070</v>
      </c>
      <c r="H568">
        <f>IF(Tabela1[[#This Row],[magazyn]]="Gniezno",H567+Tabela1[[#This Row],[wielkosc_zamowienia]],H567)</f>
        <v>638350</v>
      </c>
    </row>
    <row r="569" spans="1:8" x14ac:dyDescent="0.25">
      <c r="A569">
        <v>568</v>
      </c>
      <c r="B569" s="1">
        <v>44475</v>
      </c>
      <c r="C569" t="s">
        <v>7</v>
      </c>
      <c r="D569">
        <v>2040</v>
      </c>
      <c r="E569">
        <f>IF(Tabela1[[#This Row],[magazyn]]="Ogrodzieniec",E568+Tabela1[[#This Row],[wielkosc_zamowienia]],E568)</f>
        <v>796330</v>
      </c>
      <c r="F569">
        <f>IF(Tabela1[[#This Row],[magazyn]]="Malbork",F568+Tabela1[[#This Row],[wielkosc_zamowienia]],F568)</f>
        <v>741070</v>
      </c>
      <c r="G569">
        <f>IF(Tabela1[[#This Row],[magazyn]]="Przemysl",G568+Tabela1[[#This Row],[wielkosc_zamowienia]],G568)</f>
        <v>832070</v>
      </c>
      <c r="H569">
        <f>IF(Tabela1[[#This Row],[magazyn]]="Gniezno",H568+Tabela1[[#This Row],[wielkosc_zamowienia]],H568)</f>
        <v>638350</v>
      </c>
    </row>
    <row r="570" spans="1:8" x14ac:dyDescent="0.25">
      <c r="A570">
        <v>569</v>
      </c>
      <c r="B570" s="1">
        <v>44476</v>
      </c>
      <c r="C570" t="s">
        <v>4</v>
      </c>
      <c r="D570">
        <v>8930</v>
      </c>
      <c r="E570">
        <f>IF(Tabela1[[#This Row],[magazyn]]="Ogrodzieniec",E569+Tabela1[[#This Row],[wielkosc_zamowienia]],E569)</f>
        <v>805260</v>
      </c>
      <c r="F570">
        <f>IF(Tabela1[[#This Row],[magazyn]]="Malbork",F569+Tabela1[[#This Row],[wielkosc_zamowienia]],F569)</f>
        <v>741070</v>
      </c>
      <c r="G570">
        <f>IF(Tabela1[[#This Row],[magazyn]]="Przemysl",G569+Tabela1[[#This Row],[wielkosc_zamowienia]],G569)</f>
        <v>832070</v>
      </c>
      <c r="H570">
        <f>IF(Tabela1[[#This Row],[magazyn]]="Gniezno",H569+Tabela1[[#This Row],[wielkosc_zamowienia]],H569)</f>
        <v>638350</v>
      </c>
    </row>
    <row r="571" spans="1:8" x14ac:dyDescent="0.25">
      <c r="A571">
        <v>570</v>
      </c>
      <c r="B571" s="1">
        <v>44477</v>
      </c>
      <c r="C571" t="s">
        <v>5</v>
      </c>
      <c r="D571">
        <v>4980</v>
      </c>
      <c r="E571">
        <f>IF(Tabela1[[#This Row],[magazyn]]="Ogrodzieniec",E570+Tabela1[[#This Row],[wielkosc_zamowienia]],E570)</f>
        <v>805260</v>
      </c>
      <c r="F571">
        <f>IF(Tabela1[[#This Row],[magazyn]]="Malbork",F570+Tabela1[[#This Row],[wielkosc_zamowienia]],F570)</f>
        <v>741070</v>
      </c>
      <c r="G571">
        <f>IF(Tabela1[[#This Row],[magazyn]]="Przemysl",G570+Tabela1[[#This Row],[wielkosc_zamowienia]],G570)</f>
        <v>837050</v>
      </c>
      <c r="H571">
        <f>IF(Tabela1[[#This Row],[magazyn]]="Gniezno",H570+Tabela1[[#This Row],[wielkosc_zamowienia]],H570)</f>
        <v>638350</v>
      </c>
    </row>
    <row r="572" spans="1:8" x14ac:dyDescent="0.25">
      <c r="A572">
        <v>571</v>
      </c>
      <c r="B572" s="1">
        <v>44477</v>
      </c>
      <c r="C572" t="s">
        <v>6</v>
      </c>
      <c r="D572">
        <v>7120</v>
      </c>
      <c r="E572">
        <f>IF(Tabela1[[#This Row],[magazyn]]="Ogrodzieniec",E571+Tabela1[[#This Row],[wielkosc_zamowienia]],E571)</f>
        <v>805260</v>
      </c>
      <c r="F572">
        <f>IF(Tabela1[[#This Row],[magazyn]]="Malbork",F571+Tabela1[[#This Row],[wielkosc_zamowienia]],F571)</f>
        <v>741070</v>
      </c>
      <c r="G572">
        <f>IF(Tabela1[[#This Row],[magazyn]]="Przemysl",G571+Tabela1[[#This Row],[wielkosc_zamowienia]],G571)</f>
        <v>837050</v>
      </c>
      <c r="H572">
        <f>IF(Tabela1[[#This Row],[magazyn]]="Gniezno",H571+Tabela1[[#This Row],[wielkosc_zamowienia]],H571)</f>
        <v>645470</v>
      </c>
    </row>
    <row r="573" spans="1:8" x14ac:dyDescent="0.25">
      <c r="A573">
        <v>572</v>
      </c>
      <c r="B573" s="1">
        <v>44477</v>
      </c>
      <c r="C573" t="s">
        <v>4</v>
      </c>
      <c r="D573">
        <v>1780</v>
      </c>
      <c r="E573">
        <f>IF(Tabela1[[#This Row],[magazyn]]="Ogrodzieniec",E572+Tabela1[[#This Row],[wielkosc_zamowienia]],E572)</f>
        <v>807040</v>
      </c>
      <c r="F573">
        <f>IF(Tabela1[[#This Row],[magazyn]]="Malbork",F572+Tabela1[[#This Row],[wielkosc_zamowienia]],F572)</f>
        <v>741070</v>
      </c>
      <c r="G573">
        <f>IF(Tabela1[[#This Row],[magazyn]]="Przemysl",G572+Tabela1[[#This Row],[wielkosc_zamowienia]],G572)</f>
        <v>837050</v>
      </c>
      <c r="H573">
        <f>IF(Tabela1[[#This Row],[magazyn]]="Gniezno",H572+Tabela1[[#This Row],[wielkosc_zamowienia]],H572)</f>
        <v>645470</v>
      </c>
    </row>
    <row r="574" spans="1:8" x14ac:dyDescent="0.25">
      <c r="A574">
        <v>573</v>
      </c>
      <c r="B574" s="1">
        <v>44478</v>
      </c>
      <c r="C574" t="s">
        <v>5</v>
      </c>
      <c r="D574">
        <v>8360</v>
      </c>
      <c r="E574">
        <f>IF(Tabela1[[#This Row],[magazyn]]="Ogrodzieniec",E573+Tabela1[[#This Row],[wielkosc_zamowienia]],E573)</f>
        <v>807040</v>
      </c>
      <c r="F574">
        <f>IF(Tabela1[[#This Row],[magazyn]]="Malbork",F573+Tabela1[[#This Row],[wielkosc_zamowienia]],F573)</f>
        <v>741070</v>
      </c>
      <c r="G574">
        <f>IF(Tabela1[[#This Row],[magazyn]]="Przemysl",G573+Tabela1[[#This Row],[wielkosc_zamowienia]],G573)</f>
        <v>845410</v>
      </c>
      <c r="H574">
        <f>IF(Tabela1[[#This Row],[magazyn]]="Gniezno",H573+Tabela1[[#This Row],[wielkosc_zamowienia]],H573)</f>
        <v>645470</v>
      </c>
    </row>
    <row r="575" spans="1:8" x14ac:dyDescent="0.25">
      <c r="A575">
        <v>574</v>
      </c>
      <c r="B575" s="1">
        <v>44478</v>
      </c>
      <c r="C575" t="s">
        <v>4</v>
      </c>
      <c r="D575">
        <v>5240</v>
      </c>
      <c r="E575">
        <f>IF(Tabela1[[#This Row],[magazyn]]="Ogrodzieniec",E574+Tabela1[[#This Row],[wielkosc_zamowienia]],E574)</f>
        <v>812280</v>
      </c>
      <c r="F575">
        <f>IF(Tabela1[[#This Row],[magazyn]]="Malbork",F574+Tabela1[[#This Row],[wielkosc_zamowienia]],F574)</f>
        <v>741070</v>
      </c>
      <c r="G575">
        <f>IF(Tabela1[[#This Row],[magazyn]]="Przemysl",G574+Tabela1[[#This Row],[wielkosc_zamowienia]],G574)</f>
        <v>845410</v>
      </c>
      <c r="H575">
        <f>IF(Tabela1[[#This Row],[magazyn]]="Gniezno",H574+Tabela1[[#This Row],[wielkosc_zamowienia]],H574)</f>
        <v>645470</v>
      </c>
    </row>
    <row r="576" spans="1:8" x14ac:dyDescent="0.25">
      <c r="A576">
        <v>575</v>
      </c>
      <c r="B576" s="1">
        <v>44478</v>
      </c>
      <c r="C576" t="s">
        <v>7</v>
      </c>
      <c r="D576">
        <v>5420</v>
      </c>
      <c r="E576">
        <f>IF(Tabela1[[#This Row],[magazyn]]="Ogrodzieniec",E575+Tabela1[[#This Row],[wielkosc_zamowienia]],E575)</f>
        <v>812280</v>
      </c>
      <c r="F576">
        <f>IF(Tabela1[[#This Row],[magazyn]]="Malbork",F575+Tabela1[[#This Row],[wielkosc_zamowienia]],F575)</f>
        <v>746490</v>
      </c>
      <c r="G576">
        <f>IF(Tabela1[[#This Row],[magazyn]]="Przemysl",G575+Tabela1[[#This Row],[wielkosc_zamowienia]],G575)</f>
        <v>845410</v>
      </c>
      <c r="H576">
        <f>IF(Tabela1[[#This Row],[magazyn]]="Gniezno",H575+Tabela1[[#This Row],[wielkosc_zamowienia]],H575)</f>
        <v>645470</v>
      </c>
    </row>
    <row r="577" spans="1:8" x14ac:dyDescent="0.25">
      <c r="A577">
        <v>576</v>
      </c>
      <c r="B577" s="1">
        <v>44479</v>
      </c>
      <c r="C577" t="s">
        <v>7</v>
      </c>
      <c r="D577">
        <v>9390</v>
      </c>
      <c r="E577">
        <f>IF(Tabela1[[#This Row],[magazyn]]="Ogrodzieniec",E576+Tabela1[[#This Row],[wielkosc_zamowienia]],E576)</f>
        <v>812280</v>
      </c>
      <c r="F577">
        <f>IF(Tabela1[[#This Row],[magazyn]]="Malbork",F576+Tabela1[[#This Row],[wielkosc_zamowienia]],F576)</f>
        <v>755880</v>
      </c>
      <c r="G577">
        <f>IF(Tabela1[[#This Row],[magazyn]]="Przemysl",G576+Tabela1[[#This Row],[wielkosc_zamowienia]],G576)</f>
        <v>845410</v>
      </c>
      <c r="H577">
        <f>IF(Tabela1[[#This Row],[magazyn]]="Gniezno",H576+Tabela1[[#This Row],[wielkosc_zamowienia]],H576)</f>
        <v>645470</v>
      </c>
    </row>
    <row r="578" spans="1:8" x14ac:dyDescent="0.25">
      <c r="A578">
        <v>577</v>
      </c>
      <c r="B578" s="1">
        <v>44479</v>
      </c>
      <c r="C578" t="s">
        <v>4</v>
      </c>
      <c r="D578">
        <v>2510</v>
      </c>
      <c r="E578">
        <f>IF(Tabela1[[#This Row],[magazyn]]="Ogrodzieniec",E577+Tabela1[[#This Row],[wielkosc_zamowienia]],E577)</f>
        <v>814790</v>
      </c>
      <c r="F578">
        <f>IF(Tabela1[[#This Row],[magazyn]]="Malbork",F577+Tabela1[[#This Row],[wielkosc_zamowienia]],F577)</f>
        <v>755880</v>
      </c>
      <c r="G578">
        <f>IF(Tabela1[[#This Row],[magazyn]]="Przemysl",G577+Tabela1[[#This Row],[wielkosc_zamowienia]],G577)</f>
        <v>845410</v>
      </c>
      <c r="H578">
        <f>IF(Tabela1[[#This Row],[magazyn]]="Gniezno",H577+Tabela1[[#This Row],[wielkosc_zamowienia]],H577)</f>
        <v>645470</v>
      </c>
    </row>
    <row r="579" spans="1:8" x14ac:dyDescent="0.25">
      <c r="A579">
        <v>578</v>
      </c>
      <c r="B579" s="1">
        <v>44480</v>
      </c>
      <c r="C579" t="s">
        <v>7</v>
      </c>
      <c r="D579">
        <v>7980</v>
      </c>
      <c r="E579">
        <f>IF(Tabela1[[#This Row],[magazyn]]="Ogrodzieniec",E578+Tabela1[[#This Row],[wielkosc_zamowienia]],E578)</f>
        <v>814790</v>
      </c>
      <c r="F579">
        <f>IF(Tabela1[[#This Row],[magazyn]]="Malbork",F578+Tabela1[[#This Row],[wielkosc_zamowienia]],F578)</f>
        <v>763860</v>
      </c>
      <c r="G579">
        <f>IF(Tabela1[[#This Row],[magazyn]]="Przemysl",G578+Tabela1[[#This Row],[wielkosc_zamowienia]],G578)</f>
        <v>845410</v>
      </c>
      <c r="H579">
        <f>IF(Tabela1[[#This Row],[magazyn]]="Gniezno",H578+Tabela1[[#This Row],[wielkosc_zamowienia]],H578)</f>
        <v>645470</v>
      </c>
    </row>
    <row r="580" spans="1:8" x14ac:dyDescent="0.25">
      <c r="A580">
        <v>579</v>
      </c>
      <c r="B580" s="1">
        <v>44480</v>
      </c>
      <c r="C580" t="s">
        <v>4</v>
      </c>
      <c r="D580">
        <v>3720</v>
      </c>
      <c r="E580">
        <f>IF(Tabela1[[#This Row],[magazyn]]="Ogrodzieniec",E579+Tabela1[[#This Row],[wielkosc_zamowienia]],E579)</f>
        <v>818510</v>
      </c>
      <c r="F580">
        <f>IF(Tabela1[[#This Row],[magazyn]]="Malbork",F579+Tabela1[[#This Row],[wielkosc_zamowienia]],F579)</f>
        <v>763860</v>
      </c>
      <c r="G580">
        <f>IF(Tabela1[[#This Row],[magazyn]]="Przemysl",G579+Tabela1[[#This Row],[wielkosc_zamowienia]],G579)</f>
        <v>845410</v>
      </c>
      <c r="H580">
        <f>IF(Tabela1[[#This Row],[magazyn]]="Gniezno",H579+Tabela1[[#This Row],[wielkosc_zamowienia]],H579)</f>
        <v>645470</v>
      </c>
    </row>
    <row r="581" spans="1:8" x14ac:dyDescent="0.25">
      <c r="A581">
        <v>580</v>
      </c>
      <c r="B581" s="1">
        <v>44481</v>
      </c>
      <c r="C581" t="s">
        <v>4</v>
      </c>
      <c r="D581">
        <v>3210</v>
      </c>
      <c r="E581">
        <f>IF(Tabela1[[#This Row],[magazyn]]="Ogrodzieniec",E580+Tabela1[[#This Row],[wielkosc_zamowienia]],E580)</f>
        <v>821720</v>
      </c>
      <c r="F581">
        <f>IF(Tabela1[[#This Row],[magazyn]]="Malbork",F580+Tabela1[[#This Row],[wielkosc_zamowienia]],F580)</f>
        <v>763860</v>
      </c>
      <c r="G581">
        <f>IF(Tabela1[[#This Row],[magazyn]]="Przemysl",G580+Tabela1[[#This Row],[wielkosc_zamowienia]],G580)</f>
        <v>845410</v>
      </c>
      <c r="H581">
        <f>IF(Tabela1[[#This Row],[magazyn]]="Gniezno",H580+Tabela1[[#This Row],[wielkosc_zamowienia]],H580)</f>
        <v>645470</v>
      </c>
    </row>
    <row r="582" spans="1:8" x14ac:dyDescent="0.25">
      <c r="A582">
        <v>581</v>
      </c>
      <c r="B582" s="1">
        <v>44482</v>
      </c>
      <c r="C582" t="s">
        <v>7</v>
      </c>
      <c r="D582">
        <v>7640</v>
      </c>
      <c r="E582">
        <f>IF(Tabela1[[#This Row],[magazyn]]="Ogrodzieniec",E581+Tabela1[[#This Row],[wielkosc_zamowienia]],E581)</f>
        <v>821720</v>
      </c>
      <c r="F582">
        <f>IF(Tabela1[[#This Row],[magazyn]]="Malbork",F581+Tabela1[[#This Row],[wielkosc_zamowienia]],F581)</f>
        <v>771500</v>
      </c>
      <c r="G582">
        <f>IF(Tabela1[[#This Row],[magazyn]]="Przemysl",G581+Tabela1[[#This Row],[wielkosc_zamowienia]],G581)</f>
        <v>845410</v>
      </c>
      <c r="H582">
        <f>IF(Tabela1[[#This Row],[magazyn]]="Gniezno",H581+Tabela1[[#This Row],[wielkosc_zamowienia]],H581)</f>
        <v>645470</v>
      </c>
    </row>
    <row r="583" spans="1:8" x14ac:dyDescent="0.25">
      <c r="A583">
        <v>582</v>
      </c>
      <c r="B583" s="1">
        <v>44482</v>
      </c>
      <c r="C583" t="s">
        <v>4</v>
      </c>
      <c r="D583">
        <v>6100</v>
      </c>
      <c r="E583">
        <f>IF(Tabela1[[#This Row],[magazyn]]="Ogrodzieniec",E582+Tabela1[[#This Row],[wielkosc_zamowienia]],E582)</f>
        <v>827820</v>
      </c>
      <c r="F583">
        <f>IF(Tabela1[[#This Row],[magazyn]]="Malbork",F582+Tabela1[[#This Row],[wielkosc_zamowienia]],F582)</f>
        <v>771500</v>
      </c>
      <c r="G583">
        <f>IF(Tabela1[[#This Row],[magazyn]]="Przemysl",G582+Tabela1[[#This Row],[wielkosc_zamowienia]],G582)</f>
        <v>845410</v>
      </c>
      <c r="H583">
        <f>IF(Tabela1[[#This Row],[magazyn]]="Gniezno",H582+Tabela1[[#This Row],[wielkosc_zamowienia]],H582)</f>
        <v>645470</v>
      </c>
    </row>
    <row r="584" spans="1:8" x14ac:dyDescent="0.25">
      <c r="A584">
        <v>583</v>
      </c>
      <c r="B584" s="1">
        <v>44483</v>
      </c>
      <c r="C584" t="s">
        <v>4</v>
      </c>
      <c r="D584">
        <v>6850</v>
      </c>
      <c r="E584">
        <f>IF(Tabela1[[#This Row],[magazyn]]="Ogrodzieniec",E583+Tabela1[[#This Row],[wielkosc_zamowienia]],E583)</f>
        <v>834670</v>
      </c>
      <c r="F584">
        <f>IF(Tabela1[[#This Row],[magazyn]]="Malbork",F583+Tabela1[[#This Row],[wielkosc_zamowienia]],F583)</f>
        <v>771500</v>
      </c>
      <c r="G584">
        <f>IF(Tabela1[[#This Row],[magazyn]]="Przemysl",G583+Tabela1[[#This Row],[wielkosc_zamowienia]],G583)</f>
        <v>845410</v>
      </c>
      <c r="H584">
        <f>IF(Tabela1[[#This Row],[magazyn]]="Gniezno",H583+Tabela1[[#This Row],[wielkosc_zamowienia]],H583)</f>
        <v>645470</v>
      </c>
    </row>
    <row r="585" spans="1:8" x14ac:dyDescent="0.25">
      <c r="A585">
        <v>584</v>
      </c>
      <c r="B585" s="1">
        <v>44483</v>
      </c>
      <c r="C585" t="s">
        <v>7</v>
      </c>
      <c r="D585">
        <v>2170</v>
      </c>
      <c r="E585">
        <f>IF(Tabela1[[#This Row],[magazyn]]="Ogrodzieniec",E584+Tabela1[[#This Row],[wielkosc_zamowienia]],E584)</f>
        <v>834670</v>
      </c>
      <c r="F585">
        <f>IF(Tabela1[[#This Row],[magazyn]]="Malbork",F584+Tabela1[[#This Row],[wielkosc_zamowienia]],F584)</f>
        <v>773670</v>
      </c>
      <c r="G585">
        <f>IF(Tabela1[[#This Row],[magazyn]]="Przemysl",G584+Tabela1[[#This Row],[wielkosc_zamowienia]],G584)</f>
        <v>845410</v>
      </c>
      <c r="H585">
        <f>IF(Tabela1[[#This Row],[magazyn]]="Gniezno",H584+Tabela1[[#This Row],[wielkosc_zamowienia]],H584)</f>
        <v>645470</v>
      </c>
    </row>
    <row r="586" spans="1:8" x14ac:dyDescent="0.25">
      <c r="A586">
        <v>585</v>
      </c>
      <c r="B586" s="1">
        <v>44484</v>
      </c>
      <c r="C586" t="s">
        <v>5</v>
      </c>
      <c r="D586">
        <v>6230</v>
      </c>
      <c r="E586">
        <f>IF(Tabela1[[#This Row],[magazyn]]="Ogrodzieniec",E585+Tabela1[[#This Row],[wielkosc_zamowienia]],E585)</f>
        <v>834670</v>
      </c>
      <c r="F586">
        <f>IF(Tabela1[[#This Row],[magazyn]]="Malbork",F585+Tabela1[[#This Row],[wielkosc_zamowienia]],F585)</f>
        <v>773670</v>
      </c>
      <c r="G586">
        <f>IF(Tabela1[[#This Row],[magazyn]]="Przemysl",G585+Tabela1[[#This Row],[wielkosc_zamowienia]],G585)</f>
        <v>851640</v>
      </c>
      <c r="H586">
        <f>IF(Tabela1[[#This Row],[magazyn]]="Gniezno",H585+Tabela1[[#This Row],[wielkosc_zamowienia]],H585)</f>
        <v>645470</v>
      </c>
    </row>
    <row r="587" spans="1:8" x14ac:dyDescent="0.25">
      <c r="A587">
        <v>586</v>
      </c>
      <c r="B587" s="1">
        <v>44484</v>
      </c>
      <c r="C587" t="s">
        <v>7</v>
      </c>
      <c r="D587">
        <v>2310</v>
      </c>
      <c r="E587">
        <f>IF(Tabela1[[#This Row],[magazyn]]="Ogrodzieniec",E586+Tabela1[[#This Row],[wielkosc_zamowienia]],E586)</f>
        <v>834670</v>
      </c>
      <c r="F587">
        <f>IF(Tabela1[[#This Row],[magazyn]]="Malbork",F586+Tabela1[[#This Row],[wielkosc_zamowienia]],F586)</f>
        <v>775980</v>
      </c>
      <c r="G587">
        <f>IF(Tabela1[[#This Row],[magazyn]]="Przemysl",G586+Tabela1[[#This Row],[wielkosc_zamowienia]],G586)</f>
        <v>851640</v>
      </c>
      <c r="H587">
        <f>IF(Tabela1[[#This Row],[magazyn]]="Gniezno",H586+Tabela1[[#This Row],[wielkosc_zamowienia]],H586)</f>
        <v>645470</v>
      </c>
    </row>
    <row r="588" spans="1:8" x14ac:dyDescent="0.25">
      <c r="A588">
        <v>587</v>
      </c>
      <c r="B588" s="1">
        <v>44485</v>
      </c>
      <c r="C588" t="s">
        <v>6</v>
      </c>
      <c r="D588">
        <v>5650</v>
      </c>
      <c r="E588">
        <f>IF(Tabela1[[#This Row],[magazyn]]="Ogrodzieniec",E587+Tabela1[[#This Row],[wielkosc_zamowienia]],E587)</f>
        <v>834670</v>
      </c>
      <c r="F588">
        <f>IF(Tabela1[[#This Row],[magazyn]]="Malbork",F587+Tabela1[[#This Row],[wielkosc_zamowienia]],F587)</f>
        <v>775980</v>
      </c>
      <c r="G588">
        <f>IF(Tabela1[[#This Row],[magazyn]]="Przemysl",G587+Tabela1[[#This Row],[wielkosc_zamowienia]],G587)</f>
        <v>851640</v>
      </c>
      <c r="H588">
        <f>IF(Tabela1[[#This Row],[magazyn]]="Gniezno",H587+Tabela1[[#This Row],[wielkosc_zamowienia]],H587)</f>
        <v>651120</v>
      </c>
    </row>
    <row r="589" spans="1:8" x14ac:dyDescent="0.25">
      <c r="A589">
        <v>588</v>
      </c>
      <c r="B589" s="1">
        <v>44485</v>
      </c>
      <c r="C589" t="s">
        <v>7</v>
      </c>
      <c r="D589">
        <v>7250</v>
      </c>
      <c r="E589">
        <f>IF(Tabela1[[#This Row],[magazyn]]="Ogrodzieniec",E588+Tabela1[[#This Row],[wielkosc_zamowienia]],E588)</f>
        <v>834670</v>
      </c>
      <c r="F589">
        <f>IF(Tabela1[[#This Row],[magazyn]]="Malbork",F588+Tabela1[[#This Row],[wielkosc_zamowienia]],F588)</f>
        <v>783230</v>
      </c>
      <c r="G589">
        <f>IF(Tabela1[[#This Row],[magazyn]]="Przemysl",G588+Tabela1[[#This Row],[wielkosc_zamowienia]],G588)</f>
        <v>851640</v>
      </c>
      <c r="H589">
        <f>IF(Tabela1[[#This Row],[magazyn]]="Gniezno",H588+Tabela1[[#This Row],[wielkosc_zamowienia]],H588)</f>
        <v>651120</v>
      </c>
    </row>
    <row r="590" spans="1:8" x14ac:dyDescent="0.25">
      <c r="A590">
        <v>589</v>
      </c>
      <c r="B590" s="1">
        <v>44486</v>
      </c>
      <c r="C590" t="s">
        <v>7</v>
      </c>
      <c r="D590">
        <v>3650</v>
      </c>
      <c r="E590">
        <f>IF(Tabela1[[#This Row],[magazyn]]="Ogrodzieniec",E589+Tabela1[[#This Row],[wielkosc_zamowienia]],E589)</f>
        <v>834670</v>
      </c>
      <c r="F590">
        <f>IF(Tabela1[[#This Row],[magazyn]]="Malbork",F589+Tabela1[[#This Row],[wielkosc_zamowienia]],F589)</f>
        <v>786880</v>
      </c>
      <c r="G590">
        <f>IF(Tabela1[[#This Row],[magazyn]]="Przemysl",G589+Tabela1[[#This Row],[wielkosc_zamowienia]],G589)</f>
        <v>851640</v>
      </c>
      <c r="H590">
        <f>IF(Tabela1[[#This Row],[magazyn]]="Gniezno",H589+Tabela1[[#This Row],[wielkosc_zamowienia]],H589)</f>
        <v>651120</v>
      </c>
    </row>
    <row r="591" spans="1:8" x14ac:dyDescent="0.25">
      <c r="A591">
        <v>590</v>
      </c>
      <c r="B591" s="1">
        <v>44486</v>
      </c>
      <c r="C591" t="s">
        <v>5</v>
      </c>
      <c r="D591">
        <v>4190</v>
      </c>
      <c r="E591">
        <f>IF(Tabela1[[#This Row],[magazyn]]="Ogrodzieniec",E590+Tabela1[[#This Row],[wielkosc_zamowienia]],E590)</f>
        <v>834670</v>
      </c>
      <c r="F591">
        <f>IF(Tabela1[[#This Row],[magazyn]]="Malbork",F590+Tabela1[[#This Row],[wielkosc_zamowienia]],F590)</f>
        <v>786880</v>
      </c>
      <c r="G591">
        <f>IF(Tabela1[[#This Row],[magazyn]]="Przemysl",G590+Tabela1[[#This Row],[wielkosc_zamowienia]],G590)</f>
        <v>855830</v>
      </c>
      <c r="H591">
        <f>IF(Tabela1[[#This Row],[magazyn]]="Gniezno",H590+Tabela1[[#This Row],[wielkosc_zamowienia]],H590)</f>
        <v>651120</v>
      </c>
    </row>
    <row r="592" spans="1:8" x14ac:dyDescent="0.25">
      <c r="A592">
        <v>591</v>
      </c>
      <c r="B592" s="1">
        <v>44486</v>
      </c>
      <c r="C592" t="s">
        <v>4</v>
      </c>
      <c r="D592">
        <v>7920</v>
      </c>
      <c r="E592">
        <f>IF(Tabela1[[#This Row],[magazyn]]="Ogrodzieniec",E591+Tabela1[[#This Row],[wielkosc_zamowienia]],E591)</f>
        <v>842590</v>
      </c>
      <c r="F592">
        <f>IF(Tabela1[[#This Row],[magazyn]]="Malbork",F591+Tabela1[[#This Row],[wielkosc_zamowienia]],F591)</f>
        <v>786880</v>
      </c>
      <c r="G592">
        <f>IF(Tabela1[[#This Row],[magazyn]]="Przemysl",G591+Tabela1[[#This Row],[wielkosc_zamowienia]],G591)</f>
        <v>855830</v>
      </c>
      <c r="H592">
        <f>IF(Tabela1[[#This Row],[magazyn]]="Gniezno",H591+Tabela1[[#This Row],[wielkosc_zamowienia]],H591)</f>
        <v>651120</v>
      </c>
    </row>
    <row r="593" spans="1:8" x14ac:dyDescent="0.25">
      <c r="A593">
        <v>592</v>
      </c>
      <c r="B593" s="1">
        <v>44487</v>
      </c>
      <c r="C593" t="s">
        <v>5</v>
      </c>
      <c r="D593">
        <v>5920</v>
      </c>
      <c r="E593">
        <f>IF(Tabela1[[#This Row],[magazyn]]="Ogrodzieniec",E592+Tabela1[[#This Row],[wielkosc_zamowienia]],E592)</f>
        <v>842590</v>
      </c>
      <c r="F593">
        <f>IF(Tabela1[[#This Row],[magazyn]]="Malbork",F592+Tabela1[[#This Row],[wielkosc_zamowienia]],F592)</f>
        <v>786880</v>
      </c>
      <c r="G593">
        <f>IF(Tabela1[[#This Row],[magazyn]]="Przemysl",G592+Tabela1[[#This Row],[wielkosc_zamowienia]],G592)</f>
        <v>861750</v>
      </c>
      <c r="H593">
        <f>IF(Tabela1[[#This Row],[magazyn]]="Gniezno",H592+Tabela1[[#This Row],[wielkosc_zamowienia]],H592)</f>
        <v>651120</v>
      </c>
    </row>
    <row r="594" spans="1:8" x14ac:dyDescent="0.25">
      <c r="A594">
        <v>593</v>
      </c>
      <c r="B594" s="1">
        <v>44487</v>
      </c>
      <c r="C594" t="s">
        <v>4</v>
      </c>
      <c r="D594">
        <v>5270</v>
      </c>
      <c r="E594">
        <f>IF(Tabela1[[#This Row],[magazyn]]="Ogrodzieniec",E593+Tabela1[[#This Row],[wielkosc_zamowienia]],E593)</f>
        <v>847860</v>
      </c>
      <c r="F594">
        <f>IF(Tabela1[[#This Row],[magazyn]]="Malbork",F593+Tabela1[[#This Row],[wielkosc_zamowienia]],F593)</f>
        <v>786880</v>
      </c>
      <c r="G594">
        <f>IF(Tabela1[[#This Row],[magazyn]]="Przemysl",G593+Tabela1[[#This Row],[wielkosc_zamowienia]],G593)</f>
        <v>861750</v>
      </c>
      <c r="H594">
        <f>IF(Tabela1[[#This Row],[magazyn]]="Gniezno",H593+Tabela1[[#This Row],[wielkosc_zamowienia]],H593)</f>
        <v>651120</v>
      </c>
    </row>
    <row r="595" spans="1:8" x14ac:dyDescent="0.25">
      <c r="A595">
        <v>594</v>
      </c>
      <c r="B595" s="1">
        <v>44488</v>
      </c>
      <c r="C595" t="s">
        <v>6</v>
      </c>
      <c r="D595">
        <v>7990</v>
      </c>
      <c r="E595">
        <f>IF(Tabela1[[#This Row],[magazyn]]="Ogrodzieniec",E594+Tabela1[[#This Row],[wielkosc_zamowienia]],E594)</f>
        <v>847860</v>
      </c>
      <c r="F595">
        <f>IF(Tabela1[[#This Row],[magazyn]]="Malbork",F594+Tabela1[[#This Row],[wielkosc_zamowienia]],F594)</f>
        <v>786880</v>
      </c>
      <c r="G595">
        <f>IF(Tabela1[[#This Row],[magazyn]]="Przemysl",G594+Tabela1[[#This Row],[wielkosc_zamowienia]],G594)</f>
        <v>861750</v>
      </c>
      <c r="H595">
        <f>IF(Tabela1[[#This Row],[magazyn]]="Gniezno",H594+Tabela1[[#This Row],[wielkosc_zamowienia]],H594)</f>
        <v>659110</v>
      </c>
    </row>
    <row r="596" spans="1:8" x14ac:dyDescent="0.25">
      <c r="A596">
        <v>595</v>
      </c>
      <c r="B596" s="1">
        <v>44488</v>
      </c>
      <c r="C596" t="s">
        <v>5</v>
      </c>
      <c r="D596">
        <v>5450</v>
      </c>
      <c r="E596">
        <f>IF(Tabela1[[#This Row],[magazyn]]="Ogrodzieniec",E595+Tabela1[[#This Row],[wielkosc_zamowienia]],E595)</f>
        <v>847860</v>
      </c>
      <c r="F596">
        <f>IF(Tabela1[[#This Row],[magazyn]]="Malbork",F595+Tabela1[[#This Row],[wielkosc_zamowienia]],F595)</f>
        <v>786880</v>
      </c>
      <c r="G596">
        <f>IF(Tabela1[[#This Row],[magazyn]]="Przemysl",G595+Tabela1[[#This Row],[wielkosc_zamowienia]],G595)</f>
        <v>867200</v>
      </c>
      <c r="H596">
        <f>IF(Tabela1[[#This Row],[magazyn]]="Gniezno",H595+Tabela1[[#This Row],[wielkosc_zamowienia]],H595)</f>
        <v>659110</v>
      </c>
    </row>
    <row r="597" spans="1:8" x14ac:dyDescent="0.25">
      <c r="A597">
        <v>596</v>
      </c>
      <c r="B597" s="1">
        <v>44489</v>
      </c>
      <c r="C597" t="s">
        <v>4</v>
      </c>
      <c r="D597">
        <v>2580</v>
      </c>
      <c r="E597">
        <f>IF(Tabela1[[#This Row],[magazyn]]="Ogrodzieniec",E596+Tabela1[[#This Row],[wielkosc_zamowienia]],E596)</f>
        <v>850440</v>
      </c>
      <c r="F597">
        <f>IF(Tabela1[[#This Row],[magazyn]]="Malbork",F596+Tabela1[[#This Row],[wielkosc_zamowienia]],F596)</f>
        <v>786880</v>
      </c>
      <c r="G597">
        <f>IF(Tabela1[[#This Row],[magazyn]]="Przemysl",G596+Tabela1[[#This Row],[wielkosc_zamowienia]],G596)</f>
        <v>867200</v>
      </c>
      <c r="H597">
        <f>IF(Tabela1[[#This Row],[magazyn]]="Gniezno",H596+Tabela1[[#This Row],[wielkosc_zamowienia]],H596)</f>
        <v>659110</v>
      </c>
    </row>
    <row r="598" spans="1:8" x14ac:dyDescent="0.25">
      <c r="A598">
        <v>597</v>
      </c>
      <c r="B598" s="1">
        <v>44490</v>
      </c>
      <c r="C598" t="s">
        <v>4</v>
      </c>
      <c r="D598">
        <v>8040</v>
      </c>
      <c r="E598">
        <f>IF(Tabela1[[#This Row],[magazyn]]="Ogrodzieniec",E597+Tabela1[[#This Row],[wielkosc_zamowienia]],E597)</f>
        <v>858480</v>
      </c>
      <c r="F598">
        <f>IF(Tabela1[[#This Row],[magazyn]]="Malbork",F597+Tabela1[[#This Row],[wielkosc_zamowienia]],F597)</f>
        <v>786880</v>
      </c>
      <c r="G598">
        <f>IF(Tabela1[[#This Row],[magazyn]]="Przemysl",G597+Tabela1[[#This Row],[wielkosc_zamowienia]],G597)</f>
        <v>867200</v>
      </c>
      <c r="H598">
        <f>IF(Tabela1[[#This Row],[magazyn]]="Gniezno",H597+Tabela1[[#This Row],[wielkosc_zamowienia]],H597)</f>
        <v>659110</v>
      </c>
    </row>
    <row r="599" spans="1:8" x14ac:dyDescent="0.25">
      <c r="A599">
        <v>598</v>
      </c>
      <c r="B599" s="1">
        <v>44490</v>
      </c>
      <c r="C599" t="s">
        <v>7</v>
      </c>
      <c r="D599">
        <v>1920</v>
      </c>
      <c r="E599">
        <f>IF(Tabela1[[#This Row],[magazyn]]="Ogrodzieniec",E598+Tabela1[[#This Row],[wielkosc_zamowienia]],E598)</f>
        <v>858480</v>
      </c>
      <c r="F599">
        <f>IF(Tabela1[[#This Row],[magazyn]]="Malbork",F598+Tabela1[[#This Row],[wielkosc_zamowienia]],F598)</f>
        <v>788800</v>
      </c>
      <c r="G599">
        <f>IF(Tabela1[[#This Row],[magazyn]]="Przemysl",G598+Tabela1[[#This Row],[wielkosc_zamowienia]],G598)</f>
        <v>867200</v>
      </c>
      <c r="H599">
        <f>IF(Tabela1[[#This Row],[magazyn]]="Gniezno",H598+Tabela1[[#This Row],[wielkosc_zamowienia]],H598)</f>
        <v>659110</v>
      </c>
    </row>
    <row r="600" spans="1:8" x14ac:dyDescent="0.25">
      <c r="A600">
        <v>599</v>
      </c>
      <c r="B600" s="1">
        <v>44491</v>
      </c>
      <c r="C600" t="s">
        <v>4</v>
      </c>
      <c r="D600">
        <v>6930</v>
      </c>
      <c r="E600">
        <f>IF(Tabela1[[#This Row],[magazyn]]="Ogrodzieniec",E599+Tabela1[[#This Row],[wielkosc_zamowienia]],E599)</f>
        <v>865410</v>
      </c>
      <c r="F600">
        <f>IF(Tabela1[[#This Row],[magazyn]]="Malbork",F599+Tabela1[[#This Row],[wielkosc_zamowienia]],F599)</f>
        <v>788800</v>
      </c>
      <c r="G600">
        <f>IF(Tabela1[[#This Row],[magazyn]]="Przemysl",G599+Tabela1[[#This Row],[wielkosc_zamowienia]],G599)</f>
        <v>867200</v>
      </c>
      <c r="H600">
        <f>IF(Tabela1[[#This Row],[magazyn]]="Gniezno",H599+Tabela1[[#This Row],[wielkosc_zamowienia]],H599)</f>
        <v>659110</v>
      </c>
    </row>
    <row r="601" spans="1:8" x14ac:dyDescent="0.25">
      <c r="A601">
        <v>600</v>
      </c>
      <c r="B601" s="1">
        <v>44491</v>
      </c>
      <c r="C601" t="s">
        <v>6</v>
      </c>
      <c r="D601">
        <v>9480</v>
      </c>
      <c r="E601">
        <f>IF(Tabela1[[#This Row],[magazyn]]="Ogrodzieniec",E600+Tabela1[[#This Row],[wielkosc_zamowienia]],E600)</f>
        <v>865410</v>
      </c>
      <c r="F601">
        <f>IF(Tabela1[[#This Row],[magazyn]]="Malbork",F600+Tabela1[[#This Row],[wielkosc_zamowienia]],F600)</f>
        <v>788800</v>
      </c>
      <c r="G601">
        <f>IF(Tabela1[[#This Row],[magazyn]]="Przemysl",G600+Tabela1[[#This Row],[wielkosc_zamowienia]],G600)</f>
        <v>867200</v>
      </c>
      <c r="H601">
        <f>IF(Tabela1[[#This Row],[magazyn]]="Gniezno",H600+Tabela1[[#This Row],[wielkosc_zamowienia]],H600)</f>
        <v>668590</v>
      </c>
    </row>
    <row r="602" spans="1:8" x14ac:dyDescent="0.25">
      <c r="A602">
        <v>601</v>
      </c>
      <c r="B602" s="1">
        <v>44491</v>
      </c>
      <c r="C602" t="s">
        <v>5</v>
      </c>
      <c r="D602">
        <v>4810</v>
      </c>
      <c r="E602">
        <f>IF(Tabela1[[#This Row],[magazyn]]="Ogrodzieniec",E601+Tabela1[[#This Row],[wielkosc_zamowienia]],E601)</f>
        <v>865410</v>
      </c>
      <c r="F602">
        <f>IF(Tabela1[[#This Row],[magazyn]]="Malbork",F601+Tabela1[[#This Row],[wielkosc_zamowienia]],F601)</f>
        <v>788800</v>
      </c>
      <c r="G602">
        <f>IF(Tabela1[[#This Row],[magazyn]]="Przemysl",G601+Tabela1[[#This Row],[wielkosc_zamowienia]],G601)</f>
        <v>872010</v>
      </c>
      <c r="H602">
        <f>IF(Tabela1[[#This Row],[magazyn]]="Gniezno",H601+Tabela1[[#This Row],[wielkosc_zamowienia]],H601)</f>
        <v>668590</v>
      </c>
    </row>
    <row r="603" spans="1:8" x14ac:dyDescent="0.25">
      <c r="A603">
        <v>602</v>
      </c>
      <c r="B603" s="1">
        <v>44492</v>
      </c>
      <c r="C603" t="s">
        <v>4</v>
      </c>
      <c r="D603">
        <v>5770</v>
      </c>
      <c r="E603">
        <f>IF(Tabela1[[#This Row],[magazyn]]="Ogrodzieniec",E602+Tabela1[[#This Row],[wielkosc_zamowienia]],E602)</f>
        <v>871180</v>
      </c>
      <c r="F603">
        <f>IF(Tabela1[[#This Row],[magazyn]]="Malbork",F602+Tabela1[[#This Row],[wielkosc_zamowienia]],F602)</f>
        <v>788800</v>
      </c>
      <c r="G603">
        <f>IF(Tabela1[[#This Row],[magazyn]]="Przemysl",G602+Tabela1[[#This Row],[wielkosc_zamowienia]],G602)</f>
        <v>872010</v>
      </c>
      <c r="H603">
        <f>IF(Tabela1[[#This Row],[magazyn]]="Gniezno",H602+Tabela1[[#This Row],[wielkosc_zamowienia]],H602)</f>
        <v>668590</v>
      </c>
    </row>
    <row r="604" spans="1:8" x14ac:dyDescent="0.25">
      <c r="A604">
        <v>603</v>
      </c>
      <c r="B604" s="1">
        <v>44492</v>
      </c>
      <c r="C604" t="s">
        <v>7</v>
      </c>
      <c r="D604">
        <v>2610</v>
      </c>
      <c r="E604">
        <f>IF(Tabela1[[#This Row],[magazyn]]="Ogrodzieniec",E603+Tabela1[[#This Row],[wielkosc_zamowienia]],E603)</f>
        <v>871180</v>
      </c>
      <c r="F604">
        <f>IF(Tabela1[[#This Row],[magazyn]]="Malbork",F603+Tabela1[[#This Row],[wielkosc_zamowienia]],F603)</f>
        <v>791410</v>
      </c>
      <c r="G604">
        <f>IF(Tabela1[[#This Row],[magazyn]]="Przemysl",G603+Tabela1[[#This Row],[wielkosc_zamowienia]],G603)</f>
        <v>872010</v>
      </c>
      <c r="H604">
        <f>IF(Tabela1[[#This Row],[magazyn]]="Gniezno",H603+Tabela1[[#This Row],[wielkosc_zamowienia]],H603)</f>
        <v>668590</v>
      </c>
    </row>
    <row r="605" spans="1:8" x14ac:dyDescent="0.25">
      <c r="A605">
        <v>604</v>
      </c>
      <c r="B605" s="1">
        <v>44493</v>
      </c>
      <c r="C605" t="s">
        <v>5</v>
      </c>
      <c r="D605">
        <v>2670</v>
      </c>
      <c r="E605">
        <f>IF(Tabela1[[#This Row],[magazyn]]="Ogrodzieniec",E604+Tabela1[[#This Row],[wielkosc_zamowienia]],E604)</f>
        <v>871180</v>
      </c>
      <c r="F605">
        <f>IF(Tabela1[[#This Row],[magazyn]]="Malbork",F604+Tabela1[[#This Row],[wielkosc_zamowienia]],F604)</f>
        <v>791410</v>
      </c>
      <c r="G605">
        <f>IF(Tabela1[[#This Row],[magazyn]]="Przemysl",G604+Tabela1[[#This Row],[wielkosc_zamowienia]],G604)</f>
        <v>874680</v>
      </c>
      <c r="H605">
        <f>IF(Tabela1[[#This Row],[magazyn]]="Gniezno",H604+Tabela1[[#This Row],[wielkosc_zamowienia]],H604)</f>
        <v>668590</v>
      </c>
    </row>
    <row r="606" spans="1:8" x14ac:dyDescent="0.25">
      <c r="A606">
        <v>605</v>
      </c>
      <c r="B606" s="1">
        <v>44493</v>
      </c>
      <c r="C606" t="s">
        <v>7</v>
      </c>
      <c r="D606">
        <v>1330</v>
      </c>
      <c r="E606">
        <f>IF(Tabela1[[#This Row],[magazyn]]="Ogrodzieniec",E605+Tabela1[[#This Row],[wielkosc_zamowienia]],E605)</f>
        <v>871180</v>
      </c>
      <c r="F606">
        <f>IF(Tabela1[[#This Row],[magazyn]]="Malbork",F605+Tabela1[[#This Row],[wielkosc_zamowienia]],F605)</f>
        <v>792740</v>
      </c>
      <c r="G606">
        <f>IF(Tabela1[[#This Row],[magazyn]]="Przemysl",G605+Tabela1[[#This Row],[wielkosc_zamowienia]],G605)</f>
        <v>874680</v>
      </c>
      <c r="H606">
        <f>IF(Tabela1[[#This Row],[magazyn]]="Gniezno",H605+Tabela1[[#This Row],[wielkosc_zamowienia]],H605)</f>
        <v>668590</v>
      </c>
    </row>
    <row r="607" spans="1:8" x14ac:dyDescent="0.25">
      <c r="A607">
        <v>606</v>
      </c>
      <c r="B607" s="1">
        <v>44494</v>
      </c>
      <c r="C607" t="s">
        <v>5</v>
      </c>
      <c r="D607">
        <v>1700</v>
      </c>
      <c r="E607">
        <f>IF(Tabela1[[#This Row],[magazyn]]="Ogrodzieniec",E606+Tabela1[[#This Row],[wielkosc_zamowienia]],E606)</f>
        <v>871180</v>
      </c>
      <c r="F607">
        <f>IF(Tabela1[[#This Row],[magazyn]]="Malbork",F606+Tabela1[[#This Row],[wielkosc_zamowienia]],F606)</f>
        <v>792740</v>
      </c>
      <c r="G607">
        <f>IF(Tabela1[[#This Row],[magazyn]]="Przemysl",G606+Tabela1[[#This Row],[wielkosc_zamowienia]],G606)</f>
        <v>876380</v>
      </c>
      <c r="H607">
        <f>IF(Tabela1[[#This Row],[magazyn]]="Gniezno",H606+Tabela1[[#This Row],[wielkosc_zamowienia]],H606)</f>
        <v>668590</v>
      </c>
    </row>
    <row r="608" spans="1:8" x14ac:dyDescent="0.25">
      <c r="A608">
        <v>607</v>
      </c>
      <c r="B608" s="1">
        <v>44494</v>
      </c>
      <c r="C608" t="s">
        <v>6</v>
      </c>
      <c r="D608">
        <v>1050</v>
      </c>
      <c r="E608">
        <f>IF(Tabela1[[#This Row],[magazyn]]="Ogrodzieniec",E607+Tabela1[[#This Row],[wielkosc_zamowienia]],E607)</f>
        <v>871180</v>
      </c>
      <c r="F608">
        <f>IF(Tabela1[[#This Row],[magazyn]]="Malbork",F607+Tabela1[[#This Row],[wielkosc_zamowienia]],F607)</f>
        <v>792740</v>
      </c>
      <c r="G608">
        <f>IF(Tabela1[[#This Row],[magazyn]]="Przemysl",G607+Tabela1[[#This Row],[wielkosc_zamowienia]],G607)</f>
        <v>876380</v>
      </c>
      <c r="H608">
        <f>IF(Tabela1[[#This Row],[magazyn]]="Gniezno",H607+Tabela1[[#This Row],[wielkosc_zamowienia]],H607)</f>
        <v>669640</v>
      </c>
    </row>
    <row r="609" spans="1:8" x14ac:dyDescent="0.25">
      <c r="A609">
        <v>608</v>
      </c>
      <c r="B609" s="1">
        <v>44494</v>
      </c>
      <c r="C609" t="s">
        <v>4</v>
      </c>
      <c r="D609">
        <v>1750</v>
      </c>
      <c r="E609">
        <f>IF(Tabela1[[#This Row],[magazyn]]="Ogrodzieniec",E608+Tabela1[[#This Row],[wielkosc_zamowienia]],E608)</f>
        <v>872930</v>
      </c>
      <c r="F609">
        <f>IF(Tabela1[[#This Row],[magazyn]]="Malbork",F608+Tabela1[[#This Row],[wielkosc_zamowienia]],F608)</f>
        <v>792740</v>
      </c>
      <c r="G609">
        <f>IF(Tabela1[[#This Row],[magazyn]]="Przemysl",G608+Tabela1[[#This Row],[wielkosc_zamowienia]],G608)</f>
        <v>876380</v>
      </c>
      <c r="H609">
        <f>IF(Tabela1[[#This Row],[magazyn]]="Gniezno",H608+Tabela1[[#This Row],[wielkosc_zamowienia]],H608)</f>
        <v>669640</v>
      </c>
    </row>
    <row r="610" spans="1:8" x14ac:dyDescent="0.25">
      <c r="A610">
        <v>609</v>
      </c>
      <c r="B610" s="1">
        <v>44494</v>
      </c>
      <c r="C610" t="s">
        <v>7</v>
      </c>
      <c r="D610">
        <v>6530</v>
      </c>
      <c r="E610">
        <f>IF(Tabela1[[#This Row],[magazyn]]="Ogrodzieniec",E609+Tabela1[[#This Row],[wielkosc_zamowienia]],E609)</f>
        <v>872930</v>
      </c>
      <c r="F610">
        <f>IF(Tabela1[[#This Row],[magazyn]]="Malbork",F609+Tabela1[[#This Row],[wielkosc_zamowienia]],F609)</f>
        <v>799270</v>
      </c>
      <c r="G610">
        <f>IF(Tabela1[[#This Row],[magazyn]]="Przemysl",G609+Tabela1[[#This Row],[wielkosc_zamowienia]],G609)</f>
        <v>876380</v>
      </c>
      <c r="H610">
        <f>IF(Tabela1[[#This Row],[magazyn]]="Gniezno",H609+Tabela1[[#This Row],[wielkosc_zamowienia]],H609)</f>
        <v>669640</v>
      </c>
    </row>
    <row r="611" spans="1:8" x14ac:dyDescent="0.25">
      <c r="A611">
        <v>610</v>
      </c>
      <c r="B611" s="1">
        <v>44495</v>
      </c>
      <c r="C611" t="s">
        <v>4</v>
      </c>
      <c r="D611">
        <v>6980</v>
      </c>
      <c r="E611">
        <f>IF(Tabela1[[#This Row],[magazyn]]="Ogrodzieniec",E610+Tabela1[[#This Row],[wielkosc_zamowienia]],E610)</f>
        <v>879910</v>
      </c>
      <c r="F611">
        <f>IF(Tabela1[[#This Row],[magazyn]]="Malbork",F610+Tabela1[[#This Row],[wielkosc_zamowienia]],F610)</f>
        <v>799270</v>
      </c>
      <c r="G611">
        <f>IF(Tabela1[[#This Row],[magazyn]]="Przemysl",G610+Tabela1[[#This Row],[wielkosc_zamowienia]],G610)</f>
        <v>876380</v>
      </c>
      <c r="H611">
        <f>IF(Tabela1[[#This Row],[magazyn]]="Gniezno",H610+Tabela1[[#This Row],[wielkosc_zamowienia]],H610)</f>
        <v>669640</v>
      </c>
    </row>
    <row r="612" spans="1:8" x14ac:dyDescent="0.25">
      <c r="A612">
        <v>611</v>
      </c>
      <c r="B612" s="1">
        <v>44495</v>
      </c>
      <c r="C612" t="s">
        <v>6</v>
      </c>
      <c r="D612">
        <v>6590</v>
      </c>
      <c r="E612">
        <f>IF(Tabela1[[#This Row],[magazyn]]="Ogrodzieniec",E611+Tabela1[[#This Row],[wielkosc_zamowienia]],E611)</f>
        <v>879910</v>
      </c>
      <c r="F612">
        <f>IF(Tabela1[[#This Row],[magazyn]]="Malbork",F611+Tabela1[[#This Row],[wielkosc_zamowienia]],F611)</f>
        <v>799270</v>
      </c>
      <c r="G612">
        <f>IF(Tabela1[[#This Row],[magazyn]]="Przemysl",G611+Tabela1[[#This Row],[wielkosc_zamowienia]],G611)</f>
        <v>876380</v>
      </c>
      <c r="H612">
        <f>IF(Tabela1[[#This Row],[magazyn]]="Gniezno",H611+Tabela1[[#This Row],[wielkosc_zamowienia]],H611)</f>
        <v>676230</v>
      </c>
    </row>
    <row r="613" spans="1:8" x14ac:dyDescent="0.25">
      <c r="A613">
        <v>612</v>
      </c>
      <c r="B613" s="1">
        <v>44495</v>
      </c>
      <c r="C613" t="s">
        <v>5</v>
      </c>
      <c r="D613">
        <v>2090</v>
      </c>
      <c r="E613">
        <f>IF(Tabela1[[#This Row],[magazyn]]="Ogrodzieniec",E612+Tabela1[[#This Row],[wielkosc_zamowienia]],E612)</f>
        <v>879910</v>
      </c>
      <c r="F613">
        <f>IF(Tabela1[[#This Row],[magazyn]]="Malbork",F612+Tabela1[[#This Row],[wielkosc_zamowienia]],F612)</f>
        <v>799270</v>
      </c>
      <c r="G613">
        <f>IF(Tabela1[[#This Row],[magazyn]]="Przemysl",G612+Tabela1[[#This Row],[wielkosc_zamowienia]],G612)</f>
        <v>878470</v>
      </c>
      <c r="H613">
        <f>IF(Tabela1[[#This Row],[magazyn]]="Gniezno",H612+Tabela1[[#This Row],[wielkosc_zamowienia]],H612)</f>
        <v>676230</v>
      </c>
    </row>
    <row r="614" spans="1:8" x14ac:dyDescent="0.25">
      <c r="A614">
        <v>613</v>
      </c>
      <c r="B614" s="1">
        <v>44496</v>
      </c>
      <c r="C614" t="s">
        <v>5</v>
      </c>
      <c r="D614">
        <v>3960</v>
      </c>
      <c r="E614">
        <f>IF(Tabela1[[#This Row],[magazyn]]="Ogrodzieniec",E613+Tabela1[[#This Row],[wielkosc_zamowienia]],E613)</f>
        <v>879910</v>
      </c>
      <c r="F614">
        <f>IF(Tabela1[[#This Row],[magazyn]]="Malbork",F613+Tabela1[[#This Row],[wielkosc_zamowienia]],F613)</f>
        <v>799270</v>
      </c>
      <c r="G614">
        <f>IF(Tabela1[[#This Row],[magazyn]]="Przemysl",G613+Tabela1[[#This Row],[wielkosc_zamowienia]],G613)</f>
        <v>882430</v>
      </c>
      <c r="H614">
        <f>IF(Tabela1[[#This Row],[magazyn]]="Gniezno",H613+Tabela1[[#This Row],[wielkosc_zamowienia]],H613)</f>
        <v>676230</v>
      </c>
    </row>
    <row r="615" spans="1:8" x14ac:dyDescent="0.25">
      <c r="A615">
        <v>614</v>
      </c>
      <c r="B615" s="1">
        <v>44496</v>
      </c>
      <c r="C615" t="s">
        <v>6</v>
      </c>
      <c r="D615">
        <v>6430</v>
      </c>
      <c r="E615">
        <f>IF(Tabela1[[#This Row],[magazyn]]="Ogrodzieniec",E614+Tabela1[[#This Row],[wielkosc_zamowienia]],E614)</f>
        <v>879910</v>
      </c>
      <c r="F615">
        <f>IF(Tabela1[[#This Row],[magazyn]]="Malbork",F614+Tabela1[[#This Row],[wielkosc_zamowienia]],F614)</f>
        <v>799270</v>
      </c>
      <c r="G615">
        <f>IF(Tabela1[[#This Row],[magazyn]]="Przemysl",G614+Tabela1[[#This Row],[wielkosc_zamowienia]],G614)</f>
        <v>882430</v>
      </c>
      <c r="H615">
        <f>IF(Tabela1[[#This Row],[magazyn]]="Gniezno",H614+Tabela1[[#This Row],[wielkosc_zamowienia]],H614)</f>
        <v>682660</v>
      </c>
    </row>
    <row r="616" spans="1:8" x14ac:dyDescent="0.25">
      <c r="A616">
        <v>615</v>
      </c>
      <c r="B616" s="1">
        <v>44496</v>
      </c>
      <c r="C616" t="s">
        <v>4</v>
      </c>
      <c r="D616">
        <v>9940</v>
      </c>
      <c r="E616">
        <f>IF(Tabela1[[#This Row],[magazyn]]="Ogrodzieniec",E615+Tabela1[[#This Row],[wielkosc_zamowienia]],E615)</f>
        <v>889850</v>
      </c>
      <c r="F616">
        <f>IF(Tabela1[[#This Row],[magazyn]]="Malbork",F615+Tabela1[[#This Row],[wielkosc_zamowienia]],F615)</f>
        <v>799270</v>
      </c>
      <c r="G616">
        <f>IF(Tabela1[[#This Row],[magazyn]]="Przemysl",G615+Tabela1[[#This Row],[wielkosc_zamowienia]],G615)</f>
        <v>882430</v>
      </c>
      <c r="H616">
        <f>IF(Tabela1[[#This Row],[magazyn]]="Gniezno",H615+Tabela1[[#This Row],[wielkosc_zamowienia]],H615)</f>
        <v>682660</v>
      </c>
    </row>
    <row r="617" spans="1:8" x14ac:dyDescent="0.25">
      <c r="A617">
        <v>616</v>
      </c>
      <c r="B617" s="1">
        <v>44496</v>
      </c>
      <c r="C617" t="s">
        <v>7</v>
      </c>
      <c r="D617">
        <v>4220</v>
      </c>
      <c r="E617">
        <f>IF(Tabela1[[#This Row],[magazyn]]="Ogrodzieniec",E616+Tabela1[[#This Row],[wielkosc_zamowienia]],E616)</f>
        <v>889850</v>
      </c>
      <c r="F617">
        <f>IF(Tabela1[[#This Row],[magazyn]]="Malbork",F616+Tabela1[[#This Row],[wielkosc_zamowienia]],F616)</f>
        <v>803490</v>
      </c>
      <c r="G617">
        <f>IF(Tabela1[[#This Row],[magazyn]]="Przemysl",G616+Tabela1[[#This Row],[wielkosc_zamowienia]],G616)</f>
        <v>882430</v>
      </c>
      <c r="H617">
        <f>IF(Tabela1[[#This Row],[magazyn]]="Gniezno",H616+Tabela1[[#This Row],[wielkosc_zamowienia]],H616)</f>
        <v>682660</v>
      </c>
    </row>
    <row r="618" spans="1:8" x14ac:dyDescent="0.25">
      <c r="A618">
        <v>617</v>
      </c>
      <c r="B618" s="1">
        <v>44497</v>
      </c>
      <c r="C618" t="s">
        <v>7</v>
      </c>
      <c r="D618">
        <v>2630</v>
      </c>
      <c r="E618">
        <f>IF(Tabela1[[#This Row],[magazyn]]="Ogrodzieniec",E617+Tabela1[[#This Row],[wielkosc_zamowienia]],E617)</f>
        <v>889850</v>
      </c>
      <c r="F618">
        <f>IF(Tabela1[[#This Row],[magazyn]]="Malbork",F617+Tabela1[[#This Row],[wielkosc_zamowienia]],F617)</f>
        <v>806120</v>
      </c>
      <c r="G618">
        <f>IF(Tabela1[[#This Row],[magazyn]]="Przemysl",G617+Tabela1[[#This Row],[wielkosc_zamowienia]],G617)</f>
        <v>882430</v>
      </c>
      <c r="H618">
        <f>IF(Tabela1[[#This Row],[magazyn]]="Gniezno",H617+Tabela1[[#This Row],[wielkosc_zamowienia]],H617)</f>
        <v>682660</v>
      </c>
    </row>
    <row r="619" spans="1:8" x14ac:dyDescent="0.25">
      <c r="A619">
        <v>618</v>
      </c>
      <c r="B619" s="1">
        <v>44497</v>
      </c>
      <c r="C619" t="s">
        <v>4</v>
      </c>
      <c r="D619">
        <v>3540</v>
      </c>
      <c r="E619">
        <f>IF(Tabela1[[#This Row],[magazyn]]="Ogrodzieniec",E618+Tabela1[[#This Row],[wielkosc_zamowienia]],E618)</f>
        <v>893390</v>
      </c>
      <c r="F619">
        <f>IF(Tabela1[[#This Row],[magazyn]]="Malbork",F618+Tabela1[[#This Row],[wielkosc_zamowienia]],F618)</f>
        <v>806120</v>
      </c>
      <c r="G619">
        <f>IF(Tabela1[[#This Row],[magazyn]]="Przemysl",G618+Tabela1[[#This Row],[wielkosc_zamowienia]],G618)</f>
        <v>882430</v>
      </c>
      <c r="H619">
        <f>IF(Tabela1[[#This Row],[magazyn]]="Gniezno",H618+Tabela1[[#This Row],[wielkosc_zamowienia]],H618)</f>
        <v>682660</v>
      </c>
    </row>
    <row r="620" spans="1:8" x14ac:dyDescent="0.25">
      <c r="A620">
        <v>619</v>
      </c>
      <c r="B620" s="1">
        <v>44498</v>
      </c>
      <c r="C620" t="s">
        <v>5</v>
      </c>
      <c r="D620">
        <v>2630</v>
      </c>
      <c r="E620">
        <f>IF(Tabela1[[#This Row],[magazyn]]="Ogrodzieniec",E619+Tabela1[[#This Row],[wielkosc_zamowienia]],E619)</f>
        <v>893390</v>
      </c>
      <c r="F620">
        <f>IF(Tabela1[[#This Row],[magazyn]]="Malbork",F619+Tabela1[[#This Row],[wielkosc_zamowienia]],F619)</f>
        <v>806120</v>
      </c>
      <c r="G620">
        <f>IF(Tabela1[[#This Row],[magazyn]]="Przemysl",G619+Tabela1[[#This Row],[wielkosc_zamowienia]],G619)</f>
        <v>885060</v>
      </c>
      <c r="H620">
        <f>IF(Tabela1[[#This Row],[magazyn]]="Gniezno",H619+Tabela1[[#This Row],[wielkosc_zamowienia]],H619)</f>
        <v>682660</v>
      </c>
    </row>
    <row r="621" spans="1:8" x14ac:dyDescent="0.25">
      <c r="A621">
        <v>620</v>
      </c>
      <c r="B621" s="1">
        <v>44499</v>
      </c>
      <c r="C621" t="s">
        <v>6</v>
      </c>
      <c r="D621">
        <v>4230</v>
      </c>
      <c r="E621">
        <f>IF(Tabela1[[#This Row],[magazyn]]="Ogrodzieniec",E620+Tabela1[[#This Row],[wielkosc_zamowienia]],E620)</f>
        <v>893390</v>
      </c>
      <c r="F621">
        <f>IF(Tabela1[[#This Row],[magazyn]]="Malbork",F620+Tabela1[[#This Row],[wielkosc_zamowienia]],F620)</f>
        <v>806120</v>
      </c>
      <c r="G621">
        <f>IF(Tabela1[[#This Row],[magazyn]]="Przemysl",G620+Tabela1[[#This Row],[wielkosc_zamowienia]],G620)</f>
        <v>885060</v>
      </c>
      <c r="H621">
        <f>IF(Tabela1[[#This Row],[magazyn]]="Gniezno",H620+Tabela1[[#This Row],[wielkosc_zamowienia]],H620)</f>
        <v>686890</v>
      </c>
    </row>
    <row r="622" spans="1:8" x14ac:dyDescent="0.25">
      <c r="A622">
        <v>621</v>
      </c>
      <c r="B622" s="1">
        <v>44499</v>
      </c>
      <c r="C622" t="s">
        <v>4</v>
      </c>
      <c r="D622">
        <v>4630</v>
      </c>
      <c r="E622">
        <f>IF(Tabela1[[#This Row],[magazyn]]="Ogrodzieniec",E621+Tabela1[[#This Row],[wielkosc_zamowienia]],E621)</f>
        <v>898020</v>
      </c>
      <c r="F622">
        <f>IF(Tabela1[[#This Row],[magazyn]]="Malbork",F621+Tabela1[[#This Row],[wielkosc_zamowienia]],F621)</f>
        <v>806120</v>
      </c>
      <c r="G622">
        <f>IF(Tabela1[[#This Row],[magazyn]]="Przemysl",G621+Tabela1[[#This Row],[wielkosc_zamowienia]],G621)</f>
        <v>885060</v>
      </c>
      <c r="H622">
        <f>IF(Tabela1[[#This Row],[magazyn]]="Gniezno",H621+Tabela1[[#This Row],[wielkosc_zamowienia]],H621)</f>
        <v>686890</v>
      </c>
    </row>
    <row r="623" spans="1:8" x14ac:dyDescent="0.25">
      <c r="A623">
        <v>622</v>
      </c>
      <c r="B623" s="1">
        <v>44500</v>
      </c>
      <c r="C623" t="s">
        <v>5</v>
      </c>
      <c r="D623">
        <v>2100</v>
      </c>
      <c r="E623">
        <f>IF(Tabela1[[#This Row],[magazyn]]="Ogrodzieniec",E622+Tabela1[[#This Row],[wielkosc_zamowienia]],E622)</f>
        <v>898020</v>
      </c>
      <c r="F623">
        <f>IF(Tabela1[[#This Row],[magazyn]]="Malbork",F622+Tabela1[[#This Row],[wielkosc_zamowienia]],F622)</f>
        <v>806120</v>
      </c>
      <c r="G623">
        <f>IF(Tabela1[[#This Row],[magazyn]]="Przemysl",G622+Tabela1[[#This Row],[wielkosc_zamowienia]],G622)</f>
        <v>887160</v>
      </c>
      <c r="H623">
        <f>IF(Tabela1[[#This Row],[magazyn]]="Gniezno",H622+Tabela1[[#This Row],[wielkosc_zamowienia]],H622)</f>
        <v>686890</v>
      </c>
    </row>
    <row r="624" spans="1:8" x14ac:dyDescent="0.25">
      <c r="A624">
        <v>623</v>
      </c>
      <c r="B624" s="1">
        <v>44501</v>
      </c>
      <c r="C624" t="s">
        <v>4</v>
      </c>
      <c r="D624">
        <v>4290</v>
      </c>
      <c r="E624">
        <f>IF(Tabela1[[#This Row],[magazyn]]="Ogrodzieniec",E623+Tabela1[[#This Row],[wielkosc_zamowienia]],E623)</f>
        <v>902310</v>
      </c>
      <c r="F624">
        <f>IF(Tabela1[[#This Row],[magazyn]]="Malbork",F623+Tabela1[[#This Row],[wielkosc_zamowienia]],F623)</f>
        <v>806120</v>
      </c>
      <c r="G624">
        <f>IF(Tabela1[[#This Row],[magazyn]]="Przemysl",G623+Tabela1[[#This Row],[wielkosc_zamowienia]],G623)</f>
        <v>887160</v>
      </c>
      <c r="H624">
        <f>IF(Tabela1[[#This Row],[magazyn]]="Gniezno",H623+Tabela1[[#This Row],[wielkosc_zamowienia]],H623)</f>
        <v>686890</v>
      </c>
    </row>
    <row r="625" spans="1:8" x14ac:dyDescent="0.25">
      <c r="A625">
        <v>624</v>
      </c>
      <c r="B625" s="1">
        <v>44501</v>
      </c>
      <c r="C625" t="s">
        <v>6</v>
      </c>
      <c r="D625">
        <v>2870</v>
      </c>
      <c r="E625">
        <f>IF(Tabela1[[#This Row],[magazyn]]="Ogrodzieniec",E624+Tabela1[[#This Row],[wielkosc_zamowienia]],E624)</f>
        <v>902310</v>
      </c>
      <c r="F625">
        <f>IF(Tabela1[[#This Row],[magazyn]]="Malbork",F624+Tabela1[[#This Row],[wielkosc_zamowienia]],F624)</f>
        <v>806120</v>
      </c>
      <c r="G625">
        <f>IF(Tabela1[[#This Row],[magazyn]]="Przemysl",G624+Tabela1[[#This Row],[wielkosc_zamowienia]],G624)</f>
        <v>887160</v>
      </c>
      <c r="H625">
        <f>IF(Tabela1[[#This Row],[magazyn]]="Gniezno",H624+Tabela1[[#This Row],[wielkosc_zamowienia]],H624)</f>
        <v>689760</v>
      </c>
    </row>
    <row r="626" spans="1:8" x14ac:dyDescent="0.25">
      <c r="A626">
        <v>625</v>
      </c>
      <c r="B626" s="1">
        <v>44501</v>
      </c>
      <c r="C626" t="s">
        <v>5</v>
      </c>
      <c r="D626">
        <v>3550</v>
      </c>
      <c r="E626">
        <f>IF(Tabela1[[#This Row],[magazyn]]="Ogrodzieniec",E625+Tabela1[[#This Row],[wielkosc_zamowienia]],E625)</f>
        <v>902310</v>
      </c>
      <c r="F626">
        <f>IF(Tabela1[[#This Row],[magazyn]]="Malbork",F625+Tabela1[[#This Row],[wielkosc_zamowienia]],F625)</f>
        <v>806120</v>
      </c>
      <c r="G626">
        <f>IF(Tabela1[[#This Row],[magazyn]]="Przemysl",G625+Tabela1[[#This Row],[wielkosc_zamowienia]],G625)</f>
        <v>890710</v>
      </c>
      <c r="H626">
        <f>IF(Tabela1[[#This Row],[magazyn]]="Gniezno",H625+Tabela1[[#This Row],[wielkosc_zamowienia]],H625)</f>
        <v>689760</v>
      </c>
    </row>
    <row r="627" spans="1:8" x14ac:dyDescent="0.25">
      <c r="A627">
        <v>626</v>
      </c>
      <c r="B627" s="1">
        <v>44502</v>
      </c>
      <c r="C627" t="s">
        <v>4</v>
      </c>
      <c r="D627">
        <v>8480</v>
      </c>
      <c r="E627">
        <f>IF(Tabela1[[#This Row],[magazyn]]="Ogrodzieniec",E626+Tabela1[[#This Row],[wielkosc_zamowienia]],E626)</f>
        <v>910790</v>
      </c>
      <c r="F627">
        <f>IF(Tabela1[[#This Row],[magazyn]]="Malbork",F626+Tabela1[[#This Row],[wielkosc_zamowienia]],F626)</f>
        <v>806120</v>
      </c>
      <c r="G627">
        <f>IF(Tabela1[[#This Row],[magazyn]]="Przemysl",G626+Tabela1[[#This Row],[wielkosc_zamowienia]],G626)</f>
        <v>890710</v>
      </c>
      <c r="H627">
        <f>IF(Tabela1[[#This Row],[magazyn]]="Gniezno",H626+Tabela1[[#This Row],[wielkosc_zamowienia]],H626)</f>
        <v>689760</v>
      </c>
    </row>
    <row r="628" spans="1:8" x14ac:dyDescent="0.25">
      <c r="A628">
        <v>627</v>
      </c>
      <c r="B628" s="1">
        <v>44503</v>
      </c>
      <c r="C628" t="s">
        <v>4</v>
      </c>
      <c r="D628">
        <v>4860</v>
      </c>
      <c r="E628">
        <f>IF(Tabela1[[#This Row],[magazyn]]="Ogrodzieniec",E627+Tabela1[[#This Row],[wielkosc_zamowienia]],E627)</f>
        <v>915650</v>
      </c>
      <c r="F628">
        <f>IF(Tabela1[[#This Row],[magazyn]]="Malbork",F627+Tabela1[[#This Row],[wielkosc_zamowienia]],F627)</f>
        <v>806120</v>
      </c>
      <c r="G628">
        <f>IF(Tabela1[[#This Row],[magazyn]]="Przemysl",G627+Tabela1[[#This Row],[wielkosc_zamowienia]],G627)</f>
        <v>890710</v>
      </c>
      <c r="H628">
        <f>IF(Tabela1[[#This Row],[magazyn]]="Gniezno",H627+Tabela1[[#This Row],[wielkosc_zamowienia]],H627)</f>
        <v>689760</v>
      </c>
    </row>
    <row r="629" spans="1:8" x14ac:dyDescent="0.25">
      <c r="A629">
        <v>628</v>
      </c>
      <c r="B629" s="1">
        <v>44503</v>
      </c>
      <c r="C629" t="s">
        <v>5</v>
      </c>
      <c r="D629">
        <v>8270</v>
      </c>
      <c r="E629">
        <f>IF(Tabela1[[#This Row],[magazyn]]="Ogrodzieniec",E628+Tabela1[[#This Row],[wielkosc_zamowienia]],E628)</f>
        <v>915650</v>
      </c>
      <c r="F629">
        <f>IF(Tabela1[[#This Row],[magazyn]]="Malbork",F628+Tabela1[[#This Row],[wielkosc_zamowienia]],F628)</f>
        <v>806120</v>
      </c>
      <c r="G629">
        <f>IF(Tabela1[[#This Row],[magazyn]]="Przemysl",G628+Tabela1[[#This Row],[wielkosc_zamowienia]],G628)</f>
        <v>898980</v>
      </c>
      <c r="H629">
        <f>IF(Tabela1[[#This Row],[magazyn]]="Gniezno",H628+Tabela1[[#This Row],[wielkosc_zamowienia]],H628)</f>
        <v>689760</v>
      </c>
    </row>
    <row r="630" spans="1:8" x14ac:dyDescent="0.25">
      <c r="A630">
        <v>629</v>
      </c>
      <c r="B630" s="1">
        <v>44504</v>
      </c>
      <c r="C630" t="s">
        <v>7</v>
      </c>
      <c r="D630">
        <v>8790</v>
      </c>
      <c r="E630">
        <f>IF(Tabela1[[#This Row],[magazyn]]="Ogrodzieniec",E629+Tabela1[[#This Row],[wielkosc_zamowienia]],E629)</f>
        <v>915650</v>
      </c>
      <c r="F630">
        <f>IF(Tabela1[[#This Row],[magazyn]]="Malbork",F629+Tabela1[[#This Row],[wielkosc_zamowienia]],F629)</f>
        <v>814910</v>
      </c>
      <c r="G630">
        <f>IF(Tabela1[[#This Row],[magazyn]]="Przemysl",G629+Tabela1[[#This Row],[wielkosc_zamowienia]],G629)</f>
        <v>898980</v>
      </c>
      <c r="H630">
        <f>IF(Tabela1[[#This Row],[magazyn]]="Gniezno",H629+Tabela1[[#This Row],[wielkosc_zamowienia]],H629)</f>
        <v>689760</v>
      </c>
    </row>
    <row r="631" spans="1:8" x14ac:dyDescent="0.25">
      <c r="A631">
        <v>630</v>
      </c>
      <c r="B631" s="1">
        <v>44504</v>
      </c>
      <c r="C631" t="s">
        <v>6</v>
      </c>
      <c r="D631">
        <v>3110</v>
      </c>
      <c r="E631">
        <f>IF(Tabela1[[#This Row],[magazyn]]="Ogrodzieniec",E630+Tabela1[[#This Row],[wielkosc_zamowienia]],E630)</f>
        <v>915650</v>
      </c>
      <c r="F631">
        <f>IF(Tabela1[[#This Row],[magazyn]]="Malbork",F630+Tabela1[[#This Row],[wielkosc_zamowienia]],F630)</f>
        <v>814910</v>
      </c>
      <c r="G631">
        <f>IF(Tabela1[[#This Row],[magazyn]]="Przemysl",G630+Tabela1[[#This Row],[wielkosc_zamowienia]],G630)</f>
        <v>898980</v>
      </c>
      <c r="H631">
        <f>IF(Tabela1[[#This Row],[magazyn]]="Gniezno",H630+Tabela1[[#This Row],[wielkosc_zamowienia]],H630)</f>
        <v>692870</v>
      </c>
    </row>
    <row r="632" spans="1:8" x14ac:dyDescent="0.25">
      <c r="A632">
        <v>631</v>
      </c>
      <c r="B632" s="1">
        <v>44504</v>
      </c>
      <c r="C632" t="s">
        <v>5</v>
      </c>
      <c r="D632">
        <v>1440</v>
      </c>
      <c r="E632">
        <f>IF(Tabela1[[#This Row],[magazyn]]="Ogrodzieniec",E631+Tabela1[[#This Row],[wielkosc_zamowienia]],E631)</f>
        <v>915650</v>
      </c>
      <c r="F632">
        <f>IF(Tabela1[[#This Row],[magazyn]]="Malbork",F631+Tabela1[[#This Row],[wielkosc_zamowienia]],F631)</f>
        <v>814910</v>
      </c>
      <c r="G632">
        <f>IF(Tabela1[[#This Row],[magazyn]]="Przemysl",G631+Tabela1[[#This Row],[wielkosc_zamowienia]],G631)</f>
        <v>900420</v>
      </c>
      <c r="H632">
        <f>IF(Tabela1[[#This Row],[magazyn]]="Gniezno",H631+Tabela1[[#This Row],[wielkosc_zamowienia]],H631)</f>
        <v>692870</v>
      </c>
    </row>
    <row r="633" spans="1:8" x14ac:dyDescent="0.25">
      <c r="A633">
        <v>632</v>
      </c>
      <c r="B633" s="1">
        <v>44505</v>
      </c>
      <c r="C633" t="s">
        <v>7</v>
      </c>
      <c r="D633">
        <v>4550</v>
      </c>
      <c r="E633">
        <f>IF(Tabela1[[#This Row],[magazyn]]="Ogrodzieniec",E632+Tabela1[[#This Row],[wielkosc_zamowienia]],E632)</f>
        <v>915650</v>
      </c>
      <c r="F633">
        <f>IF(Tabela1[[#This Row],[magazyn]]="Malbork",F632+Tabela1[[#This Row],[wielkosc_zamowienia]],F632)</f>
        <v>819460</v>
      </c>
      <c r="G633">
        <f>IF(Tabela1[[#This Row],[magazyn]]="Przemysl",G632+Tabela1[[#This Row],[wielkosc_zamowienia]],G632)</f>
        <v>900420</v>
      </c>
      <c r="H633">
        <f>IF(Tabela1[[#This Row],[magazyn]]="Gniezno",H632+Tabela1[[#This Row],[wielkosc_zamowienia]],H632)</f>
        <v>692870</v>
      </c>
    </row>
    <row r="634" spans="1:8" x14ac:dyDescent="0.25">
      <c r="A634">
        <v>633</v>
      </c>
      <c r="B634" s="1">
        <v>44505</v>
      </c>
      <c r="C634" t="s">
        <v>4</v>
      </c>
      <c r="D634">
        <v>6980</v>
      </c>
      <c r="E634">
        <f>IF(Tabela1[[#This Row],[magazyn]]="Ogrodzieniec",E633+Tabela1[[#This Row],[wielkosc_zamowienia]],E633)</f>
        <v>922630</v>
      </c>
      <c r="F634">
        <f>IF(Tabela1[[#This Row],[magazyn]]="Malbork",F633+Tabela1[[#This Row],[wielkosc_zamowienia]],F633)</f>
        <v>819460</v>
      </c>
      <c r="G634">
        <f>IF(Tabela1[[#This Row],[magazyn]]="Przemysl",G633+Tabela1[[#This Row],[wielkosc_zamowienia]],G633)</f>
        <v>900420</v>
      </c>
      <c r="H634">
        <f>IF(Tabela1[[#This Row],[magazyn]]="Gniezno",H633+Tabela1[[#This Row],[wielkosc_zamowienia]],H633)</f>
        <v>692870</v>
      </c>
    </row>
    <row r="635" spans="1:8" x14ac:dyDescent="0.25">
      <c r="A635">
        <v>634</v>
      </c>
      <c r="B635" s="1">
        <v>44506</v>
      </c>
      <c r="C635" t="s">
        <v>5</v>
      </c>
      <c r="D635">
        <v>3920</v>
      </c>
      <c r="E635">
        <f>IF(Tabela1[[#This Row],[magazyn]]="Ogrodzieniec",E634+Tabela1[[#This Row],[wielkosc_zamowienia]],E634)</f>
        <v>922630</v>
      </c>
      <c r="F635">
        <f>IF(Tabela1[[#This Row],[magazyn]]="Malbork",F634+Tabela1[[#This Row],[wielkosc_zamowienia]],F634)</f>
        <v>819460</v>
      </c>
      <c r="G635">
        <f>IF(Tabela1[[#This Row],[magazyn]]="Przemysl",G634+Tabela1[[#This Row],[wielkosc_zamowienia]],G634)</f>
        <v>904340</v>
      </c>
      <c r="H635">
        <f>IF(Tabela1[[#This Row],[magazyn]]="Gniezno",H634+Tabela1[[#This Row],[wielkosc_zamowienia]],H634)</f>
        <v>692870</v>
      </c>
    </row>
    <row r="636" spans="1:8" x14ac:dyDescent="0.25">
      <c r="A636">
        <v>635</v>
      </c>
      <c r="B636" s="1">
        <v>44507</v>
      </c>
      <c r="C636" t="s">
        <v>5</v>
      </c>
      <c r="D636">
        <v>7040</v>
      </c>
      <c r="E636">
        <f>IF(Tabela1[[#This Row],[magazyn]]="Ogrodzieniec",E635+Tabela1[[#This Row],[wielkosc_zamowienia]],E635)</f>
        <v>922630</v>
      </c>
      <c r="F636">
        <f>IF(Tabela1[[#This Row],[magazyn]]="Malbork",F635+Tabela1[[#This Row],[wielkosc_zamowienia]],F635)</f>
        <v>819460</v>
      </c>
      <c r="G636">
        <f>IF(Tabela1[[#This Row],[magazyn]]="Przemysl",G635+Tabela1[[#This Row],[wielkosc_zamowienia]],G635)</f>
        <v>911380</v>
      </c>
      <c r="H636">
        <f>IF(Tabela1[[#This Row],[magazyn]]="Gniezno",H635+Tabela1[[#This Row],[wielkosc_zamowienia]],H635)</f>
        <v>692870</v>
      </c>
    </row>
    <row r="637" spans="1:8" x14ac:dyDescent="0.25">
      <c r="A637">
        <v>636</v>
      </c>
      <c r="B637" s="1">
        <v>44507</v>
      </c>
      <c r="C637" t="s">
        <v>4</v>
      </c>
      <c r="D637">
        <v>7000</v>
      </c>
      <c r="E637">
        <f>IF(Tabela1[[#This Row],[magazyn]]="Ogrodzieniec",E636+Tabela1[[#This Row],[wielkosc_zamowienia]],E636)</f>
        <v>929630</v>
      </c>
      <c r="F637">
        <f>IF(Tabela1[[#This Row],[magazyn]]="Malbork",F636+Tabela1[[#This Row],[wielkosc_zamowienia]],F636)</f>
        <v>819460</v>
      </c>
      <c r="G637">
        <f>IF(Tabela1[[#This Row],[magazyn]]="Przemysl",G636+Tabela1[[#This Row],[wielkosc_zamowienia]],G636)</f>
        <v>911380</v>
      </c>
      <c r="H637">
        <f>IF(Tabela1[[#This Row],[magazyn]]="Gniezno",H636+Tabela1[[#This Row],[wielkosc_zamowienia]],H636)</f>
        <v>692870</v>
      </c>
    </row>
    <row r="638" spans="1:8" x14ac:dyDescent="0.25">
      <c r="A638">
        <v>637</v>
      </c>
      <c r="B638" s="1">
        <v>44508</v>
      </c>
      <c r="C638" t="s">
        <v>5</v>
      </c>
      <c r="D638">
        <v>1980</v>
      </c>
      <c r="E638">
        <f>IF(Tabela1[[#This Row],[magazyn]]="Ogrodzieniec",E637+Tabela1[[#This Row],[wielkosc_zamowienia]],E637)</f>
        <v>929630</v>
      </c>
      <c r="F638">
        <f>IF(Tabela1[[#This Row],[magazyn]]="Malbork",F637+Tabela1[[#This Row],[wielkosc_zamowienia]],F637)</f>
        <v>819460</v>
      </c>
      <c r="G638">
        <f>IF(Tabela1[[#This Row],[magazyn]]="Przemysl",G637+Tabela1[[#This Row],[wielkosc_zamowienia]],G637)</f>
        <v>913360</v>
      </c>
      <c r="H638">
        <f>IF(Tabela1[[#This Row],[magazyn]]="Gniezno",H637+Tabela1[[#This Row],[wielkosc_zamowienia]],H637)</f>
        <v>692870</v>
      </c>
    </row>
    <row r="639" spans="1:8" x14ac:dyDescent="0.25">
      <c r="A639">
        <v>638</v>
      </c>
      <c r="B639" s="1">
        <v>44508</v>
      </c>
      <c r="C639" t="s">
        <v>4</v>
      </c>
      <c r="D639">
        <v>7550</v>
      </c>
      <c r="E639">
        <f>IF(Tabela1[[#This Row],[magazyn]]="Ogrodzieniec",E638+Tabela1[[#This Row],[wielkosc_zamowienia]],E638)</f>
        <v>937180</v>
      </c>
      <c r="F639">
        <f>IF(Tabela1[[#This Row],[magazyn]]="Malbork",F638+Tabela1[[#This Row],[wielkosc_zamowienia]],F638)</f>
        <v>819460</v>
      </c>
      <c r="G639">
        <f>IF(Tabela1[[#This Row],[magazyn]]="Przemysl",G638+Tabela1[[#This Row],[wielkosc_zamowienia]],G638)</f>
        <v>913360</v>
      </c>
      <c r="H639">
        <f>IF(Tabela1[[#This Row],[magazyn]]="Gniezno",H638+Tabela1[[#This Row],[wielkosc_zamowienia]],H638)</f>
        <v>692870</v>
      </c>
    </row>
    <row r="640" spans="1:8" x14ac:dyDescent="0.25">
      <c r="A640">
        <v>639</v>
      </c>
      <c r="B640" s="1">
        <v>44509</v>
      </c>
      <c r="C640" t="s">
        <v>6</v>
      </c>
      <c r="D640">
        <v>2300</v>
      </c>
      <c r="E640">
        <f>IF(Tabela1[[#This Row],[magazyn]]="Ogrodzieniec",E639+Tabela1[[#This Row],[wielkosc_zamowienia]],E639)</f>
        <v>937180</v>
      </c>
      <c r="F640">
        <f>IF(Tabela1[[#This Row],[magazyn]]="Malbork",F639+Tabela1[[#This Row],[wielkosc_zamowienia]],F639)</f>
        <v>819460</v>
      </c>
      <c r="G640">
        <f>IF(Tabela1[[#This Row],[magazyn]]="Przemysl",G639+Tabela1[[#This Row],[wielkosc_zamowienia]],G639)</f>
        <v>913360</v>
      </c>
      <c r="H640">
        <f>IF(Tabela1[[#This Row],[magazyn]]="Gniezno",H639+Tabela1[[#This Row],[wielkosc_zamowienia]],H639)</f>
        <v>695170</v>
      </c>
    </row>
    <row r="641" spans="1:8" x14ac:dyDescent="0.25">
      <c r="A641">
        <v>640</v>
      </c>
      <c r="B641" s="1">
        <v>44509</v>
      </c>
      <c r="C641" t="s">
        <v>5</v>
      </c>
      <c r="D641">
        <v>5950</v>
      </c>
      <c r="E641">
        <f>IF(Tabela1[[#This Row],[magazyn]]="Ogrodzieniec",E640+Tabela1[[#This Row],[wielkosc_zamowienia]],E640)</f>
        <v>937180</v>
      </c>
      <c r="F641">
        <f>IF(Tabela1[[#This Row],[magazyn]]="Malbork",F640+Tabela1[[#This Row],[wielkosc_zamowienia]],F640)</f>
        <v>819460</v>
      </c>
      <c r="G641">
        <f>IF(Tabela1[[#This Row],[magazyn]]="Przemysl",G640+Tabela1[[#This Row],[wielkosc_zamowienia]],G640)</f>
        <v>919310</v>
      </c>
      <c r="H641">
        <f>IF(Tabela1[[#This Row],[magazyn]]="Gniezno",H640+Tabela1[[#This Row],[wielkosc_zamowienia]],H640)</f>
        <v>695170</v>
      </c>
    </row>
    <row r="642" spans="1:8" x14ac:dyDescent="0.25">
      <c r="A642">
        <v>641</v>
      </c>
      <c r="B642" s="1">
        <v>44509</v>
      </c>
      <c r="C642" t="s">
        <v>7</v>
      </c>
      <c r="D642">
        <v>4860</v>
      </c>
      <c r="E642">
        <f>IF(Tabela1[[#This Row],[magazyn]]="Ogrodzieniec",E641+Tabela1[[#This Row],[wielkosc_zamowienia]],E641)</f>
        <v>937180</v>
      </c>
      <c r="F642">
        <f>IF(Tabela1[[#This Row],[magazyn]]="Malbork",F641+Tabela1[[#This Row],[wielkosc_zamowienia]],F641)</f>
        <v>824320</v>
      </c>
      <c r="G642">
        <f>IF(Tabela1[[#This Row],[magazyn]]="Przemysl",G641+Tabela1[[#This Row],[wielkosc_zamowienia]],G641)</f>
        <v>919310</v>
      </c>
      <c r="H642">
        <f>IF(Tabela1[[#This Row],[magazyn]]="Gniezno",H641+Tabela1[[#This Row],[wielkosc_zamowienia]],H641)</f>
        <v>695170</v>
      </c>
    </row>
    <row r="643" spans="1:8" x14ac:dyDescent="0.25">
      <c r="A643">
        <v>642</v>
      </c>
      <c r="B643" s="1">
        <v>44510</v>
      </c>
      <c r="C643" t="s">
        <v>5</v>
      </c>
      <c r="D643">
        <v>7210</v>
      </c>
      <c r="E643">
        <f>IF(Tabela1[[#This Row],[magazyn]]="Ogrodzieniec",E642+Tabela1[[#This Row],[wielkosc_zamowienia]],E642)</f>
        <v>937180</v>
      </c>
      <c r="F643">
        <f>IF(Tabela1[[#This Row],[magazyn]]="Malbork",F642+Tabela1[[#This Row],[wielkosc_zamowienia]],F642)</f>
        <v>824320</v>
      </c>
      <c r="G643">
        <f>IF(Tabela1[[#This Row],[magazyn]]="Przemysl",G642+Tabela1[[#This Row],[wielkosc_zamowienia]],G642)</f>
        <v>926520</v>
      </c>
      <c r="H643">
        <f>IF(Tabela1[[#This Row],[magazyn]]="Gniezno",H642+Tabela1[[#This Row],[wielkosc_zamowienia]],H642)</f>
        <v>695170</v>
      </c>
    </row>
    <row r="644" spans="1:8" x14ac:dyDescent="0.25">
      <c r="A644">
        <v>643</v>
      </c>
      <c r="B644" s="1">
        <v>44510</v>
      </c>
      <c r="C644" t="s">
        <v>6</v>
      </c>
      <c r="D644">
        <v>6320</v>
      </c>
      <c r="E644">
        <f>IF(Tabela1[[#This Row],[magazyn]]="Ogrodzieniec",E643+Tabela1[[#This Row],[wielkosc_zamowienia]],E643)</f>
        <v>937180</v>
      </c>
      <c r="F644">
        <f>IF(Tabela1[[#This Row],[magazyn]]="Malbork",F643+Tabela1[[#This Row],[wielkosc_zamowienia]],F643)</f>
        <v>824320</v>
      </c>
      <c r="G644">
        <f>IF(Tabela1[[#This Row],[magazyn]]="Przemysl",G643+Tabela1[[#This Row],[wielkosc_zamowienia]],G643)</f>
        <v>926520</v>
      </c>
      <c r="H644">
        <f>IF(Tabela1[[#This Row],[magazyn]]="Gniezno",H643+Tabela1[[#This Row],[wielkosc_zamowienia]],H643)</f>
        <v>701490</v>
      </c>
    </row>
    <row r="645" spans="1:8" x14ac:dyDescent="0.25">
      <c r="A645">
        <v>644</v>
      </c>
      <c r="B645" s="1">
        <v>44510</v>
      </c>
      <c r="C645" t="s">
        <v>4</v>
      </c>
      <c r="D645">
        <v>6800</v>
      </c>
      <c r="E645">
        <f>IF(Tabela1[[#This Row],[magazyn]]="Ogrodzieniec",E644+Tabela1[[#This Row],[wielkosc_zamowienia]],E644)</f>
        <v>943980</v>
      </c>
      <c r="F645">
        <f>IF(Tabela1[[#This Row],[magazyn]]="Malbork",F644+Tabela1[[#This Row],[wielkosc_zamowienia]],F644)</f>
        <v>824320</v>
      </c>
      <c r="G645">
        <f>IF(Tabela1[[#This Row],[magazyn]]="Przemysl",G644+Tabela1[[#This Row],[wielkosc_zamowienia]],G644)</f>
        <v>926520</v>
      </c>
      <c r="H645">
        <f>IF(Tabela1[[#This Row],[magazyn]]="Gniezno",H644+Tabela1[[#This Row],[wielkosc_zamowienia]],H644)</f>
        <v>701490</v>
      </c>
    </row>
    <row r="646" spans="1:8" x14ac:dyDescent="0.25">
      <c r="A646">
        <v>645</v>
      </c>
      <c r="B646" s="1">
        <v>44511</v>
      </c>
      <c r="C646" t="s">
        <v>4</v>
      </c>
      <c r="D646">
        <v>8040</v>
      </c>
      <c r="E646">
        <f>IF(Tabela1[[#This Row],[magazyn]]="Ogrodzieniec",E645+Tabela1[[#This Row],[wielkosc_zamowienia]],E645)</f>
        <v>952020</v>
      </c>
      <c r="F646">
        <f>IF(Tabela1[[#This Row],[magazyn]]="Malbork",F645+Tabela1[[#This Row],[wielkosc_zamowienia]],F645)</f>
        <v>824320</v>
      </c>
      <c r="G646">
        <f>IF(Tabela1[[#This Row],[magazyn]]="Przemysl",G645+Tabela1[[#This Row],[wielkosc_zamowienia]],G645)</f>
        <v>926520</v>
      </c>
      <c r="H646">
        <f>IF(Tabela1[[#This Row],[magazyn]]="Gniezno",H645+Tabela1[[#This Row],[wielkosc_zamowienia]],H645)</f>
        <v>701490</v>
      </c>
    </row>
    <row r="647" spans="1:8" x14ac:dyDescent="0.25">
      <c r="A647">
        <v>646</v>
      </c>
      <c r="B647" s="1">
        <v>44511</v>
      </c>
      <c r="C647" t="s">
        <v>6</v>
      </c>
      <c r="D647">
        <v>2960</v>
      </c>
      <c r="E647">
        <f>IF(Tabela1[[#This Row],[magazyn]]="Ogrodzieniec",E646+Tabela1[[#This Row],[wielkosc_zamowienia]],E646)</f>
        <v>952020</v>
      </c>
      <c r="F647">
        <f>IF(Tabela1[[#This Row],[magazyn]]="Malbork",F646+Tabela1[[#This Row],[wielkosc_zamowienia]],F646)</f>
        <v>824320</v>
      </c>
      <c r="G647">
        <f>IF(Tabela1[[#This Row],[magazyn]]="Przemysl",G646+Tabela1[[#This Row],[wielkosc_zamowienia]],G646)</f>
        <v>926520</v>
      </c>
      <c r="H647">
        <f>IF(Tabela1[[#This Row],[magazyn]]="Gniezno",H646+Tabela1[[#This Row],[wielkosc_zamowienia]],H646)</f>
        <v>704450</v>
      </c>
    </row>
    <row r="648" spans="1:8" x14ac:dyDescent="0.25">
      <c r="A648">
        <v>647</v>
      </c>
      <c r="B648" s="1">
        <v>44512</v>
      </c>
      <c r="C648" t="s">
        <v>5</v>
      </c>
      <c r="D648">
        <v>1960</v>
      </c>
      <c r="E648">
        <f>IF(Tabela1[[#This Row],[magazyn]]="Ogrodzieniec",E647+Tabela1[[#This Row],[wielkosc_zamowienia]],E647)</f>
        <v>952020</v>
      </c>
      <c r="F648">
        <f>IF(Tabela1[[#This Row],[magazyn]]="Malbork",F647+Tabela1[[#This Row],[wielkosc_zamowienia]],F647)</f>
        <v>824320</v>
      </c>
      <c r="G648">
        <f>IF(Tabela1[[#This Row],[magazyn]]="Przemysl",G647+Tabela1[[#This Row],[wielkosc_zamowienia]],G647)</f>
        <v>928480</v>
      </c>
      <c r="H648">
        <f>IF(Tabela1[[#This Row],[magazyn]]="Gniezno",H647+Tabela1[[#This Row],[wielkosc_zamowienia]],H647)</f>
        <v>704450</v>
      </c>
    </row>
    <row r="649" spans="1:8" x14ac:dyDescent="0.25">
      <c r="A649">
        <v>648</v>
      </c>
      <c r="B649" s="1">
        <v>44513</v>
      </c>
      <c r="C649" t="s">
        <v>4</v>
      </c>
      <c r="D649">
        <v>5740</v>
      </c>
      <c r="E649">
        <f>IF(Tabela1[[#This Row],[magazyn]]="Ogrodzieniec",E648+Tabela1[[#This Row],[wielkosc_zamowienia]],E648)</f>
        <v>957760</v>
      </c>
      <c r="F649">
        <f>IF(Tabela1[[#This Row],[magazyn]]="Malbork",F648+Tabela1[[#This Row],[wielkosc_zamowienia]],F648)</f>
        <v>824320</v>
      </c>
      <c r="G649">
        <f>IF(Tabela1[[#This Row],[magazyn]]="Przemysl",G648+Tabela1[[#This Row],[wielkosc_zamowienia]],G648)</f>
        <v>928480</v>
      </c>
      <c r="H649">
        <f>IF(Tabela1[[#This Row],[magazyn]]="Gniezno",H648+Tabela1[[#This Row],[wielkosc_zamowienia]],H648)</f>
        <v>704450</v>
      </c>
    </row>
    <row r="650" spans="1:8" x14ac:dyDescent="0.25">
      <c r="A650">
        <v>649</v>
      </c>
      <c r="B650" s="1">
        <v>44514</v>
      </c>
      <c r="C650" t="s">
        <v>5</v>
      </c>
      <c r="D650">
        <v>2610</v>
      </c>
      <c r="E650">
        <f>IF(Tabela1[[#This Row],[magazyn]]="Ogrodzieniec",E649+Tabela1[[#This Row],[wielkosc_zamowienia]],E649)</f>
        <v>957760</v>
      </c>
      <c r="F650">
        <f>IF(Tabela1[[#This Row],[magazyn]]="Malbork",F649+Tabela1[[#This Row],[wielkosc_zamowienia]],F649)</f>
        <v>824320</v>
      </c>
      <c r="G650">
        <f>IF(Tabela1[[#This Row],[magazyn]]="Przemysl",G649+Tabela1[[#This Row],[wielkosc_zamowienia]],G649)</f>
        <v>931090</v>
      </c>
      <c r="H650">
        <f>IF(Tabela1[[#This Row],[magazyn]]="Gniezno",H649+Tabela1[[#This Row],[wielkosc_zamowienia]],H649)</f>
        <v>704450</v>
      </c>
    </row>
    <row r="651" spans="1:8" x14ac:dyDescent="0.25">
      <c r="A651">
        <v>650</v>
      </c>
      <c r="B651" s="1">
        <v>44514</v>
      </c>
      <c r="C651" t="s">
        <v>4</v>
      </c>
      <c r="D651">
        <v>5910</v>
      </c>
      <c r="E651">
        <f>IF(Tabela1[[#This Row],[magazyn]]="Ogrodzieniec",E650+Tabela1[[#This Row],[wielkosc_zamowienia]],E650)</f>
        <v>963670</v>
      </c>
      <c r="F651">
        <f>IF(Tabela1[[#This Row],[magazyn]]="Malbork",F650+Tabela1[[#This Row],[wielkosc_zamowienia]],F650)</f>
        <v>824320</v>
      </c>
      <c r="G651">
        <f>IF(Tabela1[[#This Row],[magazyn]]="Przemysl",G650+Tabela1[[#This Row],[wielkosc_zamowienia]],G650)</f>
        <v>931090</v>
      </c>
      <c r="H651">
        <f>IF(Tabela1[[#This Row],[magazyn]]="Gniezno",H650+Tabela1[[#This Row],[wielkosc_zamowienia]],H650)</f>
        <v>704450</v>
      </c>
    </row>
    <row r="652" spans="1:8" x14ac:dyDescent="0.25">
      <c r="A652">
        <v>651</v>
      </c>
      <c r="B652" s="1">
        <v>44515</v>
      </c>
      <c r="C652" t="s">
        <v>5</v>
      </c>
      <c r="D652">
        <v>4410</v>
      </c>
      <c r="E652">
        <f>IF(Tabela1[[#This Row],[magazyn]]="Ogrodzieniec",E651+Tabela1[[#This Row],[wielkosc_zamowienia]],E651)</f>
        <v>963670</v>
      </c>
      <c r="F652">
        <f>IF(Tabela1[[#This Row],[magazyn]]="Malbork",F651+Tabela1[[#This Row],[wielkosc_zamowienia]],F651)</f>
        <v>824320</v>
      </c>
      <c r="G652">
        <f>IF(Tabela1[[#This Row],[magazyn]]="Przemysl",G651+Tabela1[[#This Row],[wielkosc_zamowienia]],G651)</f>
        <v>935500</v>
      </c>
      <c r="H652">
        <f>IF(Tabela1[[#This Row],[magazyn]]="Gniezno",H651+Tabela1[[#This Row],[wielkosc_zamowienia]],H651)</f>
        <v>704450</v>
      </c>
    </row>
    <row r="653" spans="1:8" x14ac:dyDescent="0.25">
      <c r="A653">
        <v>652</v>
      </c>
      <c r="B653" s="1">
        <v>44515</v>
      </c>
      <c r="C653" t="s">
        <v>4</v>
      </c>
      <c r="D653">
        <v>2820</v>
      </c>
      <c r="E653">
        <f>IF(Tabela1[[#This Row],[magazyn]]="Ogrodzieniec",E652+Tabela1[[#This Row],[wielkosc_zamowienia]],E652)</f>
        <v>966490</v>
      </c>
      <c r="F653">
        <f>IF(Tabela1[[#This Row],[magazyn]]="Malbork",F652+Tabela1[[#This Row],[wielkosc_zamowienia]],F652)</f>
        <v>824320</v>
      </c>
      <c r="G653">
        <f>IF(Tabela1[[#This Row],[magazyn]]="Przemysl",G652+Tabela1[[#This Row],[wielkosc_zamowienia]],G652)</f>
        <v>935500</v>
      </c>
      <c r="H653">
        <f>IF(Tabela1[[#This Row],[magazyn]]="Gniezno",H652+Tabela1[[#This Row],[wielkosc_zamowienia]],H652)</f>
        <v>704450</v>
      </c>
    </row>
    <row r="654" spans="1:8" x14ac:dyDescent="0.25">
      <c r="A654">
        <v>653</v>
      </c>
      <c r="B654" s="1">
        <v>44515</v>
      </c>
      <c r="C654" t="s">
        <v>6</v>
      </c>
      <c r="D654">
        <v>8320</v>
      </c>
      <c r="E654">
        <f>IF(Tabela1[[#This Row],[magazyn]]="Ogrodzieniec",E653+Tabela1[[#This Row],[wielkosc_zamowienia]],E653)</f>
        <v>966490</v>
      </c>
      <c r="F654">
        <f>IF(Tabela1[[#This Row],[magazyn]]="Malbork",F653+Tabela1[[#This Row],[wielkosc_zamowienia]],F653)</f>
        <v>824320</v>
      </c>
      <c r="G654">
        <f>IF(Tabela1[[#This Row],[magazyn]]="Przemysl",G653+Tabela1[[#This Row],[wielkosc_zamowienia]],G653)</f>
        <v>935500</v>
      </c>
      <c r="H654">
        <f>IF(Tabela1[[#This Row],[magazyn]]="Gniezno",H653+Tabela1[[#This Row],[wielkosc_zamowienia]],H653)</f>
        <v>712770</v>
      </c>
    </row>
    <row r="655" spans="1:8" x14ac:dyDescent="0.25">
      <c r="A655">
        <v>654</v>
      </c>
      <c r="B655" s="1">
        <v>44515</v>
      </c>
      <c r="C655" t="s">
        <v>7</v>
      </c>
      <c r="D655">
        <v>1580</v>
      </c>
      <c r="E655">
        <f>IF(Tabela1[[#This Row],[magazyn]]="Ogrodzieniec",E654+Tabela1[[#This Row],[wielkosc_zamowienia]],E654)</f>
        <v>966490</v>
      </c>
      <c r="F655">
        <f>IF(Tabela1[[#This Row],[magazyn]]="Malbork",F654+Tabela1[[#This Row],[wielkosc_zamowienia]],F654)</f>
        <v>825900</v>
      </c>
      <c r="G655">
        <f>IF(Tabela1[[#This Row],[magazyn]]="Przemysl",G654+Tabela1[[#This Row],[wielkosc_zamowienia]],G654)</f>
        <v>935500</v>
      </c>
      <c r="H655">
        <f>IF(Tabela1[[#This Row],[magazyn]]="Gniezno",H654+Tabela1[[#This Row],[wielkosc_zamowienia]],H654)</f>
        <v>712770</v>
      </c>
    </row>
    <row r="656" spans="1:8" x14ac:dyDescent="0.25">
      <c r="A656">
        <v>655</v>
      </c>
      <c r="B656" s="1">
        <v>44516</v>
      </c>
      <c r="C656" t="s">
        <v>7</v>
      </c>
      <c r="D656">
        <v>3470</v>
      </c>
      <c r="E656">
        <f>IF(Tabela1[[#This Row],[magazyn]]="Ogrodzieniec",E655+Tabela1[[#This Row],[wielkosc_zamowienia]],E655)</f>
        <v>966490</v>
      </c>
      <c r="F656">
        <f>IF(Tabela1[[#This Row],[magazyn]]="Malbork",F655+Tabela1[[#This Row],[wielkosc_zamowienia]],F655)</f>
        <v>829370</v>
      </c>
      <c r="G656">
        <f>IF(Tabela1[[#This Row],[magazyn]]="Przemysl",G655+Tabela1[[#This Row],[wielkosc_zamowienia]],G655)</f>
        <v>935500</v>
      </c>
      <c r="H656">
        <f>IF(Tabela1[[#This Row],[magazyn]]="Gniezno",H655+Tabela1[[#This Row],[wielkosc_zamowienia]],H655)</f>
        <v>712770</v>
      </c>
    </row>
    <row r="657" spans="1:8" x14ac:dyDescent="0.25">
      <c r="A657">
        <v>656</v>
      </c>
      <c r="B657" s="1">
        <v>44516</v>
      </c>
      <c r="C657" t="s">
        <v>6</v>
      </c>
      <c r="D657">
        <v>4420</v>
      </c>
      <c r="E657">
        <f>IF(Tabela1[[#This Row],[magazyn]]="Ogrodzieniec",E656+Tabela1[[#This Row],[wielkosc_zamowienia]],E656)</f>
        <v>966490</v>
      </c>
      <c r="F657">
        <f>IF(Tabela1[[#This Row],[magazyn]]="Malbork",F656+Tabela1[[#This Row],[wielkosc_zamowienia]],F656)</f>
        <v>829370</v>
      </c>
      <c r="G657">
        <f>IF(Tabela1[[#This Row],[magazyn]]="Przemysl",G656+Tabela1[[#This Row],[wielkosc_zamowienia]],G656)</f>
        <v>935500</v>
      </c>
      <c r="H657">
        <f>IF(Tabela1[[#This Row],[magazyn]]="Gniezno",H656+Tabela1[[#This Row],[wielkosc_zamowienia]],H656)</f>
        <v>717190</v>
      </c>
    </row>
    <row r="658" spans="1:8" x14ac:dyDescent="0.25">
      <c r="A658">
        <v>657</v>
      </c>
      <c r="B658" s="1">
        <v>44517</v>
      </c>
      <c r="C658" t="s">
        <v>6</v>
      </c>
      <c r="D658">
        <v>3130</v>
      </c>
      <c r="E658">
        <f>IF(Tabela1[[#This Row],[magazyn]]="Ogrodzieniec",E657+Tabela1[[#This Row],[wielkosc_zamowienia]],E657)</f>
        <v>966490</v>
      </c>
      <c r="F658">
        <f>IF(Tabela1[[#This Row],[magazyn]]="Malbork",F657+Tabela1[[#This Row],[wielkosc_zamowienia]],F657)</f>
        <v>829370</v>
      </c>
      <c r="G658">
        <f>IF(Tabela1[[#This Row],[magazyn]]="Przemysl",G657+Tabela1[[#This Row],[wielkosc_zamowienia]],G657)</f>
        <v>935500</v>
      </c>
      <c r="H658">
        <f>IF(Tabela1[[#This Row],[magazyn]]="Gniezno",H657+Tabela1[[#This Row],[wielkosc_zamowienia]],H657)</f>
        <v>720320</v>
      </c>
    </row>
    <row r="659" spans="1:8" x14ac:dyDescent="0.25">
      <c r="A659">
        <v>658</v>
      </c>
      <c r="B659" s="1">
        <v>44517</v>
      </c>
      <c r="C659" t="s">
        <v>7</v>
      </c>
      <c r="D659">
        <v>1320</v>
      </c>
      <c r="E659">
        <f>IF(Tabela1[[#This Row],[magazyn]]="Ogrodzieniec",E658+Tabela1[[#This Row],[wielkosc_zamowienia]],E658)</f>
        <v>966490</v>
      </c>
      <c r="F659">
        <f>IF(Tabela1[[#This Row],[magazyn]]="Malbork",F658+Tabela1[[#This Row],[wielkosc_zamowienia]],F658)</f>
        <v>830690</v>
      </c>
      <c r="G659">
        <f>IF(Tabela1[[#This Row],[magazyn]]="Przemysl",G658+Tabela1[[#This Row],[wielkosc_zamowienia]],G658)</f>
        <v>935500</v>
      </c>
      <c r="H659">
        <f>IF(Tabela1[[#This Row],[magazyn]]="Gniezno",H658+Tabela1[[#This Row],[wielkosc_zamowienia]],H658)</f>
        <v>720320</v>
      </c>
    </row>
    <row r="660" spans="1:8" x14ac:dyDescent="0.25">
      <c r="A660">
        <v>659</v>
      </c>
      <c r="B660" s="1">
        <v>44517</v>
      </c>
      <c r="C660" t="s">
        <v>4</v>
      </c>
      <c r="D660">
        <v>8470</v>
      </c>
      <c r="E660">
        <f>IF(Tabela1[[#This Row],[magazyn]]="Ogrodzieniec",E659+Tabela1[[#This Row],[wielkosc_zamowienia]],E659)</f>
        <v>974960</v>
      </c>
      <c r="F660">
        <f>IF(Tabela1[[#This Row],[magazyn]]="Malbork",F659+Tabela1[[#This Row],[wielkosc_zamowienia]],F659)</f>
        <v>830690</v>
      </c>
      <c r="G660">
        <f>IF(Tabela1[[#This Row],[magazyn]]="Przemysl",G659+Tabela1[[#This Row],[wielkosc_zamowienia]],G659)</f>
        <v>935500</v>
      </c>
      <c r="H660">
        <f>IF(Tabela1[[#This Row],[magazyn]]="Gniezno",H659+Tabela1[[#This Row],[wielkosc_zamowienia]],H659)</f>
        <v>720320</v>
      </c>
    </row>
    <row r="661" spans="1:8" x14ac:dyDescent="0.25">
      <c r="A661">
        <v>660</v>
      </c>
      <c r="B661" s="1">
        <v>44518</v>
      </c>
      <c r="C661" t="s">
        <v>6</v>
      </c>
      <c r="D661">
        <v>1030</v>
      </c>
      <c r="E661">
        <f>IF(Tabela1[[#This Row],[magazyn]]="Ogrodzieniec",E660+Tabela1[[#This Row],[wielkosc_zamowienia]],E660)</f>
        <v>974960</v>
      </c>
      <c r="F661">
        <f>IF(Tabela1[[#This Row],[magazyn]]="Malbork",F660+Tabela1[[#This Row],[wielkosc_zamowienia]],F660)</f>
        <v>830690</v>
      </c>
      <c r="G661">
        <f>IF(Tabela1[[#This Row],[magazyn]]="Przemysl",G660+Tabela1[[#This Row],[wielkosc_zamowienia]],G660)</f>
        <v>935500</v>
      </c>
      <c r="H661">
        <f>IF(Tabela1[[#This Row],[magazyn]]="Gniezno",H660+Tabela1[[#This Row],[wielkosc_zamowienia]],H660)</f>
        <v>721350</v>
      </c>
    </row>
    <row r="662" spans="1:8" x14ac:dyDescent="0.25">
      <c r="A662">
        <v>661</v>
      </c>
      <c r="B662" s="1">
        <v>44519</v>
      </c>
      <c r="C662" t="s">
        <v>4</v>
      </c>
      <c r="D662">
        <v>6050</v>
      </c>
      <c r="E662">
        <f>IF(Tabela1[[#This Row],[magazyn]]="Ogrodzieniec",E661+Tabela1[[#This Row],[wielkosc_zamowienia]],E661)</f>
        <v>981010</v>
      </c>
      <c r="F662">
        <f>IF(Tabela1[[#This Row],[magazyn]]="Malbork",F661+Tabela1[[#This Row],[wielkosc_zamowienia]],F661)</f>
        <v>830690</v>
      </c>
      <c r="G662">
        <f>IF(Tabela1[[#This Row],[magazyn]]="Przemysl",G661+Tabela1[[#This Row],[wielkosc_zamowienia]],G661)</f>
        <v>935500</v>
      </c>
      <c r="H662">
        <f>IF(Tabela1[[#This Row],[magazyn]]="Gniezno",H661+Tabela1[[#This Row],[wielkosc_zamowienia]],H661)</f>
        <v>721350</v>
      </c>
    </row>
    <row r="663" spans="1:8" x14ac:dyDescent="0.25">
      <c r="A663">
        <v>662</v>
      </c>
      <c r="B663" s="1">
        <v>44519</v>
      </c>
      <c r="C663" t="s">
        <v>5</v>
      </c>
      <c r="D663">
        <v>4740</v>
      </c>
      <c r="E663">
        <f>IF(Tabela1[[#This Row],[magazyn]]="Ogrodzieniec",E662+Tabela1[[#This Row],[wielkosc_zamowienia]],E662)</f>
        <v>981010</v>
      </c>
      <c r="F663">
        <f>IF(Tabela1[[#This Row],[magazyn]]="Malbork",F662+Tabela1[[#This Row],[wielkosc_zamowienia]],F662)</f>
        <v>830690</v>
      </c>
      <c r="G663">
        <f>IF(Tabela1[[#This Row],[magazyn]]="Przemysl",G662+Tabela1[[#This Row],[wielkosc_zamowienia]],G662)</f>
        <v>940240</v>
      </c>
      <c r="H663">
        <f>IF(Tabela1[[#This Row],[magazyn]]="Gniezno",H662+Tabela1[[#This Row],[wielkosc_zamowienia]],H662)</f>
        <v>721350</v>
      </c>
    </row>
    <row r="664" spans="1:8" x14ac:dyDescent="0.25">
      <c r="A664">
        <v>663</v>
      </c>
      <c r="B664" s="1">
        <v>44520</v>
      </c>
      <c r="C664" t="s">
        <v>4</v>
      </c>
      <c r="D664">
        <v>5270</v>
      </c>
      <c r="E664">
        <f>IF(Tabela1[[#This Row],[magazyn]]="Ogrodzieniec",E663+Tabela1[[#This Row],[wielkosc_zamowienia]],E663)</f>
        <v>986280</v>
      </c>
      <c r="F664">
        <f>IF(Tabela1[[#This Row],[magazyn]]="Malbork",F663+Tabela1[[#This Row],[wielkosc_zamowienia]],F663)</f>
        <v>830690</v>
      </c>
      <c r="G664">
        <f>IF(Tabela1[[#This Row],[magazyn]]="Przemysl",G663+Tabela1[[#This Row],[wielkosc_zamowienia]],G663)</f>
        <v>940240</v>
      </c>
      <c r="H664">
        <f>IF(Tabela1[[#This Row],[magazyn]]="Gniezno",H663+Tabela1[[#This Row],[wielkosc_zamowienia]],H663)</f>
        <v>721350</v>
      </c>
    </row>
    <row r="665" spans="1:8" x14ac:dyDescent="0.25">
      <c r="A665">
        <v>664</v>
      </c>
      <c r="B665" s="1">
        <v>44520</v>
      </c>
      <c r="C665" t="s">
        <v>5</v>
      </c>
      <c r="D665">
        <v>9150</v>
      </c>
      <c r="E665">
        <f>IF(Tabela1[[#This Row],[magazyn]]="Ogrodzieniec",E664+Tabela1[[#This Row],[wielkosc_zamowienia]],E664)</f>
        <v>986280</v>
      </c>
      <c r="F665">
        <f>IF(Tabela1[[#This Row],[magazyn]]="Malbork",F664+Tabela1[[#This Row],[wielkosc_zamowienia]],F664)</f>
        <v>830690</v>
      </c>
      <c r="G665">
        <f>IF(Tabela1[[#This Row],[magazyn]]="Przemysl",G664+Tabela1[[#This Row],[wielkosc_zamowienia]],G664)</f>
        <v>949390</v>
      </c>
      <c r="H665">
        <f>IF(Tabela1[[#This Row],[magazyn]]="Gniezno",H664+Tabela1[[#This Row],[wielkosc_zamowienia]],H664)</f>
        <v>721350</v>
      </c>
    </row>
    <row r="666" spans="1:8" x14ac:dyDescent="0.25">
      <c r="A666">
        <v>665</v>
      </c>
      <c r="B666" s="1">
        <v>44520</v>
      </c>
      <c r="C666" t="s">
        <v>6</v>
      </c>
      <c r="D666">
        <v>8790</v>
      </c>
      <c r="E666">
        <f>IF(Tabela1[[#This Row],[magazyn]]="Ogrodzieniec",E665+Tabela1[[#This Row],[wielkosc_zamowienia]],E665)</f>
        <v>986280</v>
      </c>
      <c r="F666">
        <f>IF(Tabela1[[#This Row],[magazyn]]="Malbork",F665+Tabela1[[#This Row],[wielkosc_zamowienia]],F665)</f>
        <v>830690</v>
      </c>
      <c r="G666">
        <f>IF(Tabela1[[#This Row],[magazyn]]="Przemysl",G665+Tabela1[[#This Row],[wielkosc_zamowienia]],G665)</f>
        <v>949390</v>
      </c>
      <c r="H666">
        <f>IF(Tabela1[[#This Row],[magazyn]]="Gniezno",H665+Tabela1[[#This Row],[wielkosc_zamowienia]],H665)</f>
        <v>730140</v>
      </c>
    </row>
    <row r="667" spans="1:8" x14ac:dyDescent="0.25">
      <c r="A667">
        <v>666</v>
      </c>
      <c r="B667" s="1">
        <v>44520</v>
      </c>
      <c r="C667" t="s">
        <v>7</v>
      </c>
      <c r="D667">
        <v>2830</v>
      </c>
      <c r="E667">
        <f>IF(Tabela1[[#This Row],[magazyn]]="Ogrodzieniec",E666+Tabela1[[#This Row],[wielkosc_zamowienia]],E666)</f>
        <v>986280</v>
      </c>
      <c r="F667">
        <f>IF(Tabela1[[#This Row],[magazyn]]="Malbork",F666+Tabela1[[#This Row],[wielkosc_zamowienia]],F666)</f>
        <v>833520</v>
      </c>
      <c r="G667">
        <f>IF(Tabela1[[#This Row],[magazyn]]="Przemysl",G666+Tabela1[[#This Row],[wielkosc_zamowienia]],G666)</f>
        <v>949390</v>
      </c>
      <c r="H667">
        <f>IF(Tabela1[[#This Row],[magazyn]]="Gniezno",H666+Tabela1[[#This Row],[wielkosc_zamowienia]],H666)</f>
        <v>730140</v>
      </c>
    </row>
    <row r="668" spans="1:8" x14ac:dyDescent="0.25">
      <c r="A668">
        <v>667</v>
      </c>
      <c r="B668" s="1">
        <v>44521</v>
      </c>
      <c r="C668" t="s">
        <v>4</v>
      </c>
      <c r="D668">
        <v>1380</v>
      </c>
      <c r="E668">
        <f>IF(Tabela1[[#This Row],[magazyn]]="Ogrodzieniec",E667+Tabela1[[#This Row],[wielkosc_zamowienia]],E667)</f>
        <v>987660</v>
      </c>
      <c r="F668">
        <f>IF(Tabela1[[#This Row],[magazyn]]="Malbork",F667+Tabela1[[#This Row],[wielkosc_zamowienia]],F667)</f>
        <v>833520</v>
      </c>
      <c r="G668">
        <f>IF(Tabela1[[#This Row],[magazyn]]="Przemysl",G667+Tabela1[[#This Row],[wielkosc_zamowienia]],G667)</f>
        <v>949390</v>
      </c>
      <c r="H668">
        <f>IF(Tabela1[[#This Row],[magazyn]]="Gniezno",H667+Tabela1[[#This Row],[wielkosc_zamowienia]],H667)</f>
        <v>730140</v>
      </c>
    </row>
    <row r="669" spans="1:8" x14ac:dyDescent="0.25">
      <c r="A669">
        <v>668</v>
      </c>
      <c r="B669" s="1">
        <v>44522</v>
      </c>
      <c r="C669" t="s">
        <v>5</v>
      </c>
      <c r="D669">
        <v>9060</v>
      </c>
      <c r="E669">
        <f>IF(Tabela1[[#This Row],[magazyn]]="Ogrodzieniec",E668+Tabela1[[#This Row],[wielkosc_zamowienia]],E668)</f>
        <v>987660</v>
      </c>
      <c r="F669">
        <f>IF(Tabela1[[#This Row],[magazyn]]="Malbork",F668+Tabela1[[#This Row],[wielkosc_zamowienia]],F668)</f>
        <v>833520</v>
      </c>
      <c r="G669">
        <f>IF(Tabela1[[#This Row],[magazyn]]="Przemysl",G668+Tabela1[[#This Row],[wielkosc_zamowienia]],G668)</f>
        <v>958450</v>
      </c>
      <c r="H669">
        <f>IF(Tabela1[[#This Row],[magazyn]]="Gniezno",H668+Tabela1[[#This Row],[wielkosc_zamowienia]],H668)</f>
        <v>730140</v>
      </c>
    </row>
    <row r="670" spans="1:8" x14ac:dyDescent="0.25">
      <c r="A670">
        <v>669</v>
      </c>
      <c r="B670" s="1">
        <v>44522</v>
      </c>
      <c r="C670" t="s">
        <v>7</v>
      </c>
      <c r="D670">
        <v>3190</v>
      </c>
      <c r="E670">
        <f>IF(Tabela1[[#This Row],[magazyn]]="Ogrodzieniec",E669+Tabela1[[#This Row],[wielkosc_zamowienia]],E669)</f>
        <v>987660</v>
      </c>
      <c r="F670">
        <f>IF(Tabela1[[#This Row],[magazyn]]="Malbork",F669+Tabela1[[#This Row],[wielkosc_zamowienia]],F669)</f>
        <v>836710</v>
      </c>
      <c r="G670">
        <f>IF(Tabela1[[#This Row],[magazyn]]="Przemysl",G669+Tabela1[[#This Row],[wielkosc_zamowienia]],G669)</f>
        <v>958450</v>
      </c>
      <c r="H670">
        <f>IF(Tabela1[[#This Row],[magazyn]]="Gniezno",H669+Tabela1[[#This Row],[wielkosc_zamowienia]],H669)</f>
        <v>730140</v>
      </c>
    </row>
    <row r="671" spans="1:8" x14ac:dyDescent="0.25">
      <c r="A671">
        <v>670</v>
      </c>
      <c r="B671" s="1">
        <v>44522</v>
      </c>
      <c r="C671" t="s">
        <v>6</v>
      </c>
      <c r="D671">
        <v>4380</v>
      </c>
      <c r="E671">
        <f>IF(Tabela1[[#This Row],[magazyn]]="Ogrodzieniec",E670+Tabela1[[#This Row],[wielkosc_zamowienia]],E670)</f>
        <v>987660</v>
      </c>
      <c r="F671">
        <f>IF(Tabela1[[#This Row],[magazyn]]="Malbork",F670+Tabela1[[#This Row],[wielkosc_zamowienia]],F670)</f>
        <v>836710</v>
      </c>
      <c r="G671">
        <f>IF(Tabela1[[#This Row],[magazyn]]="Przemysl",G670+Tabela1[[#This Row],[wielkosc_zamowienia]],G670)</f>
        <v>958450</v>
      </c>
      <c r="H671">
        <f>IF(Tabela1[[#This Row],[magazyn]]="Gniezno",H670+Tabela1[[#This Row],[wielkosc_zamowienia]],H670)</f>
        <v>734520</v>
      </c>
    </row>
    <row r="672" spans="1:8" x14ac:dyDescent="0.25">
      <c r="A672">
        <v>671</v>
      </c>
      <c r="B672" s="1">
        <v>44522</v>
      </c>
      <c r="C672" t="s">
        <v>4</v>
      </c>
      <c r="D672">
        <v>5930</v>
      </c>
      <c r="E672">
        <f>IF(Tabela1[[#This Row],[magazyn]]="Ogrodzieniec",E671+Tabela1[[#This Row],[wielkosc_zamowienia]],E671)</f>
        <v>993590</v>
      </c>
      <c r="F672">
        <f>IF(Tabela1[[#This Row],[magazyn]]="Malbork",F671+Tabela1[[#This Row],[wielkosc_zamowienia]],F671)</f>
        <v>836710</v>
      </c>
      <c r="G672">
        <f>IF(Tabela1[[#This Row],[magazyn]]="Przemysl",G671+Tabela1[[#This Row],[wielkosc_zamowienia]],G671)</f>
        <v>958450</v>
      </c>
      <c r="H672">
        <f>IF(Tabela1[[#This Row],[magazyn]]="Gniezno",H671+Tabela1[[#This Row],[wielkosc_zamowienia]],H671)</f>
        <v>734520</v>
      </c>
    </row>
    <row r="673" spans="1:8" x14ac:dyDescent="0.25">
      <c r="A673">
        <v>672</v>
      </c>
      <c r="B673" s="1">
        <v>44523</v>
      </c>
      <c r="C673" t="s">
        <v>5</v>
      </c>
      <c r="D673">
        <v>3980</v>
      </c>
      <c r="E673">
        <f>IF(Tabela1[[#This Row],[magazyn]]="Ogrodzieniec",E672+Tabela1[[#This Row],[wielkosc_zamowienia]],E672)</f>
        <v>993590</v>
      </c>
      <c r="F673">
        <f>IF(Tabela1[[#This Row],[magazyn]]="Malbork",F672+Tabela1[[#This Row],[wielkosc_zamowienia]],F672)</f>
        <v>836710</v>
      </c>
      <c r="G673">
        <f>IF(Tabela1[[#This Row],[magazyn]]="Przemysl",G672+Tabela1[[#This Row],[wielkosc_zamowienia]],G672)</f>
        <v>962430</v>
      </c>
      <c r="H673">
        <f>IF(Tabela1[[#This Row],[magazyn]]="Gniezno",H672+Tabela1[[#This Row],[wielkosc_zamowienia]],H672)</f>
        <v>734520</v>
      </c>
    </row>
    <row r="674" spans="1:8" x14ac:dyDescent="0.25">
      <c r="A674">
        <v>673</v>
      </c>
      <c r="B674" s="1">
        <v>44523</v>
      </c>
      <c r="C674" t="s">
        <v>4</v>
      </c>
      <c r="D674">
        <v>9750</v>
      </c>
      <c r="E674">
        <f>IF(Tabela1[[#This Row],[magazyn]]="Ogrodzieniec",E673+Tabela1[[#This Row],[wielkosc_zamowienia]],E673)</f>
        <v>1003340</v>
      </c>
      <c r="F674">
        <f>IF(Tabela1[[#This Row],[magazyn]]="Malbork",F673+Tabela1[[#This Row],[wielkosc_zamowienia]],F673)</f>
        <v>836710</v>
      </c>
      <c r="G674">
        <f>IF(Tabela1[[#This Row],[magazyn]]="Przemysl",G673+Tabela1[[#This Row],[wielkosc_zamowienia]],G673)</f>
        <v>962430</v>
      </c>
      <c r="H674">
        <f>IF(Tabela1[[#This Row],[magazyn]]="Gniezno",H673+Tabela1[[#This Row],[wielkosc_zamowienia]],H673)</f>
        <v>734520</v>
      </c>
    </row>
    <row r="675" spans="1:8" x14ac:dyDescent="0.25">
      <c r="A675">
        <v>674</v>
      </c>
      <c r="B675" s="1">
        <v>44523</v>
      </c>
      <c r="C675" t="s">
        <v>7</v>
      </c>
      <c r="D675">
        <v>7340</v>
      </c>
      <c r="E675">
        <f>IF(Tabela1[[#This Row],[magazyn]]="Ogrodzieniec",E674+Tabela1[[#This Row],[wielkosc_zamowienia]],E674)</f>
        <v>1003340</v>
      </c>
      <c r="F675">
        <f>IF(Tabela1[[#This Row],[magazyn]]="Malbork",F674+Tabela1[[#This Row],[wielkosc_zamowienia]],F674)</f>
        <v>844050</v>
      </c>
      <c r="G675">
        <f>IF(Tabela1[[#This Row],[magazyn]]="Przemysl",G674+Tabela1[[#This Row],[wielkosc_zamowienia]],G674)</f>
        <v>962430</v>
      </c>
      <c r="H675">
        <f>IF(Tabela1[[#This Row],[magazyn]]="Gniezno",H674+Tabela1[[#This Row],[wielkosc_zamowienia]],H674)</f>
        <v>734520</v>
      </c>
    </row>
    <row r="676" spans="1:8" x14ac:dyDescent="0.25">
      <c r="A676">
        <v>675</v>
      </c>
      <c r="B676" s="1">
        <v>44523</v>
      </c>
      <c r="C676" t="s">
        <v>6</v>
      </c>
      <c r="D676">
        <v>5350</v>
      </c>
      <c r="E676">
        <f>IF(Tabela1[[#This Row],[magazyn]]="Ogrodzieniec",E675+Tabela1[[#This Row],[wielkosc_zamowienia]],E675)</f>
        <v>1003340</v>
      </c>
      <c r="F676">
        <f>IF(Tabela1[[#This Row],[magazyn]]="Malbork",F675+Tabela1[[#This Row],[wielkosc_zamowienia]],F675)</f>
        <v>844050</v>
      </c>
      <c r="G676">
        <f>IF(Tabela1[[#This Row],[magazyn]]="Przemysl",G675+Tabela1[[#This Row],[wielkosc_zamowienia]],G675)</f>
        <v>962430</v>
      </c>
      <c r="H676">
        <f>IF(Tabela1[[#This Row],[magazyn]]="Gniezno",H675+Tabela1[[#This Row],[wielkosc_zamowienia]],H675)</f>
        <v>739870</v>
      </c>
    </row>
    <row r="677" spans="1:8" x14ac:dyDescent="0.25">
      <c r="A677">
        <v>676</v>
      </c>
      <c r="B677" s="1">
        <v>44524</v>
      </c>
      <c r="C677" t="s">
        <v>4</v>
      </c>
      <c r="D677">
        <v>5490</v>
      </c>
      <c r="E677">
        <f>IF(Tabela1[[#This Row],[magazyn]]="Ogrodzieniec",E676+Tabela1[[#This Row],[wielkosc_zamowienia]],E676)</f>
        <v>1008830</v>
      </c>
      <c r="F677">
        <f>IF(Tabela1[[#This Row],[magazyn]]="Malbork",F676+Tabela1[[#This Row],[wielkosc_zamowienia]],F676)</f>
        <v>844050</v>
      </c>
      <c r="G677">
        <f>IF(Tabela1[[#This Row],[magazyn]]="Przemysl",G676+Tabela1[[#This Row],[wielkosc_zamowienia]],G676)</f>
        <v>962430</v>
      </c>
      <c r="H677">
        <f>IF(Tabela1[[#This Row],[magazyn]]="Gniezno",H676+Tabela1[[#This Row],[wielkosc_zamowienia]],H676)</f>
        <v>739870</v>
      </c>
    </row>
    <row r="678" spans="1:8" x14ac:dyDescent="0.25">
      <c r="A678">
        <v>677</v>
      </c>
      <c r="B678" s="1">
        <v>44524</v>
      </c>
      <c r="C678" t="s">
        <v>7</v>
      </c>
      <c r="D678">
        <v>1180</v>
      </c>
      <c r="E678">
        <f>IF(Tabela1[[#This Row],[magazyn]]="Ogrodzieniec",E677+Tabela1[[#This Row],[wielkosc_zamowienia]],E677)</f>
        <v>1008830</v>
      </c>
      <c r="F678">
        <f>IF(Tabela1[[#This Row],[magazyn]]="Malbork",F677+Tabela1[[#This Row],[wielkosc_zamowienia]],F677)</f>
        <v>845230</v>
      </c>
      <c r="G678">
        <f>IF(Tabela1[[#This Row],[magazyn]]="Przemysl",G677+Tabela1[[#This Row],[wielkosc_zamowienia]],G677)</f>
        <v>962430</v>
      </c>
      <c r="H678">
        <f>IF(Tabela1[[#This Row],[magazyn]]="Gniezno",H677+Tabela1[[#This Row],[wielkosc_zamowienia]],H677)</f>
        <v>739870</v>
      </c>
    </row>
    <row r="679" spans="1:8" x14ac:dyDescent="0.25">
      <c r="A679">
        <v>678</v>
      </c>
      <c r="B679" s="1">
        <v>44525</v>
      </c>
      <c r="C679" t="s">
        <v>7</v>
      </c>
      <c r="D679">
        <v>7560</v>
      </c>
      <c r="E679">
        <f>IF(Tabela1[[#This Row],[magazyn]]="Ogrodzieniec",E678+Tabela1[[#This Row],[wielkosc_zamowienia]],E678)</f>
        <v>1008830</v>
      </c>
      <c r="F679">
        <f>IF(Tabela1[[#This Row],[magazyn]]="Malbork",F678+Tabela1[[#This Row],[wielkosc_zamowienia]],F678)</f>
        <v>852790</v>
      </c>
      <c r="G679">
        <f>IF(Tabela1[[#This Row],[magazyn]]="Przemysl",G678+Tabela1[[#This Row],[wielkosc_zamowienia]],G678)</f>
        <v>962430</v>
      </c>
      <c r="H679">
        <f>IF(Tabela1[[#This Row],[magazyn]]="Gniezno",H678+Tabela1[[#This Row],[wielkosc_zamowienia]],H678)</f>
        <v>739870</v>
      </c>
    </row>
    <row r="680" spans="1:8" x14ac:dyDescent="0.25">
      <c r="A680">
        <v>679</v>
      </c>
      <c r="B680" s="1">
        <v>44526</v>
      </c>
      <c r="C680" t="s">
        <v>5</v>
      </c>
      <c r="D680">
        <v>7970</v>
      </c>
      <c r="E680">
        <f>IF(Tabela1[[#This Row],[magazyn]]="Ogrodzieniec",E679+Tabela1[[#This Row],[wielkosc_zamowienia]],E679)</f>
        <v>1008830</v>
      </c>
      <c r="F680">
        <f>IF(Tabela1[[#This Row],[magazyn]]="Malbork",F679+Tabela1[[#This Row],[wielkosc_zamowienia]],F679)</f>
        <v>852790</v>
      </c>
      <c r="G680">
        <f>IF(Tabela1[[#This Row],[magazyn]]="Przemysl",G679+Tabela1[[#This Row],[wielkosc_zamowienia]],G679)</f>
        <v>970400</v>
      </c>
      <c r="H680">
        <f>IF(Tabela1[[#This Row],[magazyn]]="Gniezno",H679+Tabela1[[#This Row],[wielkosc_zamowienia]],H679)</f>
        <v>739870</v>
      </c>
    </row>
    <row r="681" spans="1:8" x14ac:dyDescent="0.25">
      <c r="A681">
        <v>680</v>
      </c>
      <c r="B681" s="1">
        <v>44526</v>
      </c>
      <c r="C681" t="s">
        <v>7</v>
      </c>
      <c r="D681">
        <v>2400</v>
      </c>
      <c r="E681">
        <f>IF(Tabela1[[#This Row],[magazyn]]="Ogrodzieniec",E680+Tabela1[[#This Row],[wielkosc_zamowienia]],E680)</f>
        <v>1008830</v>
      </c>
      <c r="F681">
        <f>IF(Tabela1[[#This Row],[magazyn]]="Malbork",F680+Tabela1[[#This Row],[wielkosc_zamowienia]],F680)</f>
        <v>855190</v>
      </c>
      <c r="G681">
        <f>IF(Tabela1[[#This Row],[magazyn]]="Przemysl",G680+Tabela1[[#This Row],[wielkosc_zamowienia]],G680)</f>
        <v>970400</v>
      </c>
      <c r="H681">
        <f>IF(Tabela1[[#This Row],[magazyn]]="Gniezno",H680+Tabela1[[#This Row],[wielkosc_zamowienia]],H680)</f>
        <v>739870</v>
      </c>
    </row>
    <row r="682" spans="1:8" x14ac:dyDescent="0.25">
      <c r="A682">
        <v>681</v>
      </c>
      <c r="B682" s="1">
        <v>44526</v>
      </c>
      <c r="C682" t="s">
        <v>4</v>
      </c>
      <c r="D682">
        <v>7120</v>
      </c>
      <c r="E682">
        <f>IF(Tabela1[[#This Row],[magazyn]]="Ogrodzieniec",E681+Tabela1[[#This Row],[wielkosc_zamowienia]],E681)</f>
        <v>1015950</v>
      </c>
      <c r="F682">
        <f>IF(Tabela1[[#This Row],[magazyn]]="Malbork",F681+Tabela1[[#This Row],[wielkosc_zamowienia]],F681)</f>
        <v>855190</v>
      </c>
      <c r="G682">
        <f>IF(Tabela1[[#This Row],[magazyn]]="Przemysl",G681+Tabela1[[#This Row],[wielkosc_zamowienia]],G681)</f>
        <v>970400</v>
      </c>
      <c r="H682">
        <f>IF(Tabela1[[#This Row],[magazyn]]="Gniezno",H681+Tabela1[[#This Row],[wielkosc_zamowienia]],H681)</f>
        <v>739870</v>
      </c>
    </row>
    <row r="683" spans="1:8" x14ac:dyDescent="0.25">
      <c r="A683">
        <v>682</v>
      </c>
      <c r="B683" s="1">
        <v>44527</v>
      </c>
      <c r="C683" t="s">
        <v>7</v>
      </c>
      <c r="D683">
        <v>3500</v>
      </c>
      <c r="E683">
        <f>IF(Tabela1[[#This Row],[magazyn]]="Ogrodzieniec",E682+Tabela1[[#This Row],[wielkosc_zamowienia]],E682)</f>
        <v>1015950</v>
      </c>
      <c r="F683">
        <f>IF(Tabela1[[#This Row],[magazyn]]="Malbork",F682+Tabela1[[#This Row],[wielkosc_zamowienia]],F682)</f>
        <v>858690</v>
      </c>
      <c r="G683">
        <f>IF(Tabela1[[#This Row],[magazyn]]="Przemysl",G682+Tabela1[[#This Row],[wielkosc_zamowienia]],G682)</f>
        <v>970400</v>
      </c>
      <c r="H683">
        <f>IF(Tabela1[[#This Row],[magazyn]]="Gniezno",H682+Tabela1[[#This Row],[wielkosc_zamowienia]],H682)</f>
        <v>739870</v>
      </c>
    </row>
    <row r="684" spans="1:8" x14ac:dyDescent="0.25">
      <c r="A684">
        <v>683</v>
      </c>
      <c r="B684" s="1">
        <v>44527</v>
      </c>
      <c r="C684" t="s">
        <v>4</v>
      </c>
      <c r="D684">
        <v>8590</v>
      </c>
      <c r="E684">
        <f>IF(Tabela1[[#This Row],[magazyn]]="Ogrodzieniec",E683+Tabela1[[#This Row],[wielkosc_zamowienia]],E683)</f>
        <v>1024540</v>
      </c>
      <c r="F684">
        <f>IF(Tabela1[[#This Row],[magazyn]]="Malbork",F683+Tabela1[[#This Row],[wielkosc_zamowienia]],F683)</f>
        <v>858690</v>
      </c>
      <c r="G684">
        <f>IF(Tabela1[[#This Row],[magazyn]]="Przemysl",G683+Tabela1[[#This Row],[wielkosc_zamowienia]],G683)</f>
        <v>970400</v>
      </c>
      <c r="H684">
        <f>IF(Tabela1[[#This Row],[magazyn]]="Gniezno",H683+Tabela1[[#This Row],[wielkosc_zamowienia]],H683)</f>
        <v>739870</v>
      </c>
    </row>
    <row r="685" spans="1:8" x14ac:dyDescent="0.25">
      <c r="A685">
        <v>684</v>
      </c>
      <c r="B685" s="1">
        <v>44528</v>
      </c>
      <c r="C685" t="s">
        <v>4</v>
      </c>
      <c r="D685">
        <v>2510</v>
      </c>
      <c r="E685">
        <f>IF(Tabela1[[#This Row],[magazyn]]="Ogrodzieniec",E684+Tabela1[[#This Row],[wielkosc_zamowienia]],E684)</f>
        <v>1027050</v>
      </c>
      <c r="F685">
        <f>IF(Tabela1[[#This Row],[magazyn]]="Malbork",F684+Tabela1[[#This Row],[wielkosc_zamowienia]],F684)</f>
        <v>858690</v>
      </c>
      <c r="G685">
        <f>IF(Tabela1[[#This Row],[magazyn]]="Przemysl",G684+Tabela1[[#This Row],[wielkosc_zamowienia]],G684)</f>
        <v>970400</v>
      </c>
      <c r="H685">
        <f>IF(Tabela1[[#This Row],[magazyn]]="Gniezno",H684+Tabela1[[#This Row],[wielkosc_zamowienia]],H684)</f>
        <v>739870</v>
      </c>
    </row>
    <row r="686" spans="1:8" x14ac:dyDescent="0.25">
      <c r="A686">
        <v>685</v>
      </c>
      <c r="B686" s="1">
        <v>44528</v>
      </c>
      <c r="C686" t="s">
        <v>5</v>
      </c>
      <c r="D686">
        <v>2180</v>
      </c>
      <c r="E686">
        <f>IF(Tabela1[[#This Row],[magazyn]]="Ogrodzieniec",E685+Tabela1[[#This Row],[wielkosc_zamowienia]],E685)</f>
        <v>1027050</v>
      </c>
      <c r="F686">
        <f>IF(Tabela1[[#This Row],[magazyn]]="Malbork",F685+Tabela1[[#This Row],[wielkosc_zamowienia]],F685)</f>
        <v>858690</v>
      </c>
      <c r="G686">
        <f>IF(Tabela1[[#This Row],[magazyn]]="Przemysl",G685+Tabela1[[#This Row],[wielkosc_zamowienia]],G685)</f>
        <v>972580</v>
      </c>
      <c r="H686">
        <f>IF(Tabela1[[#This Row],[magazyn]]="Gniezno",H685+Tabela1[[#This Row],[wielkosc_zamowienia]],H685)</f>
        <v>739870</v>
      </c>
    </row>
    <row r="687" spans="1:8" x14ac:dyDescent="0.25">
      <c r="A687">
        <v>686</v>
      </c>
      <c r="B687" s="1">
        <v>44528</v>
      </c>
      <c r="C687" t="s">
        <v>6</v>
      </c>
      <c r="D687">
        <v>4710</v>
      </c>
      <c r="E687">
        <f>IF(Tabela1[[#This Row],[magazyn]]="Ogrodzieniec",E686+Tabela1[[#This Row],[wielkosc_zamowienia]],E686)</f>
        <v>1027050</v>
      </c>
      <c r="F687">
        <f>IF(Tabela1[[#This Row],[magazyn]]="Malbork",F686+Tabela1[[#This Row],[wielkosc_zamowienia]],F686)</f>
        <v>858690</v>
      </c>
      <c r="G687">
        <f>IF(Tabela1[[#This Row],[magazyn]]="Przemysl",G686+Tabela1[[#This Row],[wielkosc_zamowienia]],G686)</f>
        <v>972580</v>
      </c>
      <c r="H687">
        <f>IF(Tabela1[[#This Row],[magazyn]]="Gniezno",H686+Tabela1[[#This Row],[wielkosc_zamowienia]],H686)</f>
        <v>744580</v>
      </c>
    </row>
    <row r="688" spans="1:8" x14ac:dyDescent="0.25">
      <c r="A688">
        <v>687</v>
      </c>
      <c r="B688" s="1">
        <v>44529</v>
      </c>
      <c r="C688" t="s">
        <v>5</v>
      </c>
      <c r="D688">
        <v>3830</v>
      </c>
      <c r="E688">
        <f>IF(Tabela1[[#This Row],[magazyn]]="Ogrodzieniec",E687+Tabela1[[#This Row],[wielkosc_zamowienia]],E687)</f>
        <v>1027050</v>
      </c>
      <c r="F688">
        <f>IF(Tabela1[[#This Row],[magazyn]]="Malbork",F687+Tabela1[[#This Row],[wielkosc_zamowienia]],F687)</f>
        <v>858690</v>
      </c>
      <c r="G688">
        <f>IF(Tabela1[[#This Row],[magazyn]]="Przemysl",G687+Tabela1[[#This Row],[wielkosc_zamowienia]],G687)</f>
        <v>976410</v>
      </c>
      <c r="H688">
        <f>IF(Tabela1[[#This Row],[magazyn]]="Gniezno",H687+Tabela1[[#This Row],[wielkosc_zamowienia]],H687)</f>
        <v>744580</v>
      </c>
    </row>
    <row r="689" spans="1:8" x14ac:dyDescent="0.25">
      <c r="A689">
        <v>688</v>
      </c>
      <c r="B689" s="1">
        <v>44529</v>
      </c>
      <c r="C689" t="s">
        <v>4</v>
      </c>
      <c r="D689">
        <v>3110</v>
      </c>
      <c r="E689">
        <f>IF(Tabela1[[#This Row],[magazyn]]="Ogrodzieniec",E688+Tabela1[[#This Row],[wielkosc_zamowienia]],E688)</f>
        <v>1030160</v>
      </c>
      <c r="F689">
        <f>IF(Tabela1[[#This Row],[magazyn]]="Malbork",F688+Tabela1[[#This Row],[wielkosc_zamowienia]],F688)</f>
        <v>858690</v>
      </c>
      <c r="G689">
        <f>IF(Tabela1[[#This Row],[magazyn]]="Przemysl",G688+Tabela1[[#This Row],[wielkosc_zamowienia]],G688)</f>
        <v>976410</v>
      </c>
      <c r="H689">
        <f>IF(Tabela1[[#This Row],[magazyn]]="Gniezno",H688+Tabela1[[#This Row],[wielkosc_zamowienia]],H688)</f>
        <v>744580</v>
      </c>
    </row>
    <row r="690" spans="1:8" x14ac:dyDescent="0.25">
      <c r="A690">
        <v>689</v>
      </c>
      <c r="B690" s="1">
        <v>44529</v>
      </c>
      <c r="C690" t="s">
        <v>7</v>
      </c>
      <c r="D690">
        <v>9840</v>
      </c>
      <c r="E690">
        <f>IF(Tabela1[[#This Row],[magazyn]]="Ogrodzieniec",E689+Tabela1[[#This Row],[wielkosc_zamowienia]],E689)</f>
        <v>1030160</v>
      </c>
      <c r="F690">
        <f>IF(Tabela1[[#This Row],[magazyn]]="Malbork",F689+Tabela1[[#This Row],[wielkosc_zamowienia]],F689)</f>
        <v>868530</v>
      </c>
      <c r="G690">
        <f>IF(Tabela1[[#This Row],[magazyn]]="Przemysl",G689+Tabela1[[#This Row],[wielkosc_zamowienia]],G689)</f>
        <v>976410</v>
      </c>
      <c r="H690">
        <f>IF(Tabela1[[#This Row],[magazyn]]="Gniezno",H689+Tabela1[[#This Row],[wielkosc_zamowienia]],H689)</f>
        <v>744580</v>
      </c>
    </row>
    <row r="691" spans="1:8" x14ac:dyDescent="0.25">
      <c r="A691">
        <v>690</v>
      </c>
      <c r="B691" s="1">
        <v>44530</v>
      </c>
      <c r="C691" t="s">
        <v>4</v>
      </c>
      <c r="D691">
        <v>3880</v>
      </c>
      <c r="E691">
        <f>IF(Tabela1[[#This Row],[magazyn]]="Ogrodzieniec",E690+Tabela1[[#This Row],[wielkosc_zamowienia]],E690)</f>
        <v>1034040</v>
      </c>
      <c r="F691">
        <f>IF(Tabela1[[#This Row],[magazyn]]="Malbork",F690+Tabela1[[#This Row],[wielkosc_zamowienia]],F690)</f>
        <v>868530</v>
      </c>
      <c r="G691">
        <f>IF(Tabela1[[#This Row],[magazyn]]="Przemysl",G690+Tabela1[[#This Row],[wielkosc_zamowienia]],G690)</f>
        <v>976410</v>
      </c>
      <c r="H691">
        <f>IF(Tabela1[[#This Row],[magazyn]]="Gniezno",H690+Tabela1[[#This Row],[wielkosc_zamowienia]],H690)</f>
        <v>744580</v>
      </c>
    </row>
    <row r="692" spans="1:8" x14ac:dyDescent="0.25">
      <c r="A692">
        <v>691</v>
      </c>
      <c r="B692" s="1">
        <v>44530</v>
      </c>
      <c r="C692" t="s">
        <v>7</v>
      </c>
      <c r="D692">
        <v>9670</v>
      </c>
      <c r="E692">
        <f>IF(Tabela1[[#This Row],[magazyn]]="Ogrodzieniec",E691+Tabela1[[#This Row],[wielkosc_zamowienia]],E691)</f>
        <v>1034040</v>
      </c>
      <c r="F692">
        <f>IF(Tabela1[[#This Row],[magazyn]]="Malbork",F691+Tabela1[[#This Row],[wielkosc_zamowienia]],F691)</f>
        <v>878200</v>
      </c>
      <c r="G692">
        <f>IF(Tabela1[[#This Row],[magazyn]]="Przemysl",G691+Tabela1[[#This Row],[wielkosc_zamowienia]],G691)</f>
        <v>976410</v>
      </c>
      <c r="H692">
        <f>IF(Tabela1[[#This Row],[magazyn]]="Gniezno",H691+Tabela1[[#This Row],[wielkosc_zamowienia]],H691)</f>
        <v>744580</v>
      </c>
    </row>
    <row r="693" spans="1:8" x14ac:dyDescent="0.25">
      <c r="A693">
        <v>692</v>
      </c>
      <c r="B693" s="1">
        <v>44531</v>
      </c>
      <c r="C693" t="s">
        <v>7</v>
      </c>
      <c r="D693">
        <v>3510</v>
      </c>
      <c r="E693">
        <f>IF(Tabela1[[#This Row],[magazyn]]="Ogrodzieniec",E692+Tabela1[[#This Row],[wielkosc_zamowienia]],E692)</f>
        <v>1034040</v>
      </c>
      <c r="F693">
        <f>IF(Tabela1[[#This Row],[magazyn]]="Malbork",F692+Tabela1[[#This Row],[wielkosc_zamowienia]],F692)</f>
        <v>881710</v>
      </c>
      <c r="G693">
        <f>IF(Tabela1[[#This Row],[magazyn]]="Przemysl",G692+Tabela1[[#This Row],[wielkosc_zamowienia]],G692)</f>
        <v>976410</v>
      </c>
      <c r="H693">
        <f>IF(Tabela1[[#This Row],[magazyn]]="Gniezno",H692+Tabela1[[#This Row],[wielkosc_zamowienia]],H692)</f>
        <v>744580</v>
      </c>
    </row>
    <row r="694" spans="1:8" x14ac:dyDescent="0.25">
      <c r="A694">
        <v>693</v>
      </c>
      <c r="B694" s="1">
        <v>44532</v>
      </c>
      <c r="C694" t="s">
        <v>7</v>
      </c>
      <c r="D694">
        <v>5820</v>
      </c>
      <c r="E694">
        <f>IF(Tabela1[[#This Row],[magazyn]]="Ogrodzieniec",E693+Tabela1[[#This Row],[wielkosc_zamowienia]],E693)</f>
        <v>1034040</v>
      </c>
      <c r="F694">
        <f>IF(Tabela1[[#This Row],[magazyn]]="Malbork",F693+Tabela1[[#This Row],[wielkosc_zamowienia]],F693)</f>
        <v>887530</v>
      </c>
      <c r="G694">
        <f>IF(Tabela1[[#This Row],[magazyn]]="Przemysl",G693+Tabela1[[#This Row],[wielkosc_zamowienia]],G693)</f>
        <v>976410</v>
      </c>
      <c r="H694">
        <f>IF(Tabela1[[#This Row],[magazyn]]="Gniezno",H693+Tabela1[[#This Row],[wielkosc_zamowienia]],H693)</f>
        <v>744580</v>
      </c>
    </row>
    <row r="695" spans="1:8" x14ac:dyDescent="0.25">
      <c r="A695">
        <v>694</v>
      </c>
      <c r="B695" s="1">
        <v>44532</v>
      </c>
      <c r="C695" t="s">
        <v>4</v>
      </c>
      <c r="D695">
        <v>1950</v>
      </c>
      <c r="E695">
        <f>IF(Tabela1[[#This Row],[magazyn]]="Ogrodzieniec",E694+Tabela1[[#This Row],[wielkosc_zamowienia]],E694)</f>
        <v>1035990</v>
      </c>
      <c r="F695">
        <f>IF(Tabela1[[#This Row],[magazyn]]="Malbork",F694+Tabela1[[#This Row],[wielkosc_zamowienia]],F694)</f>
        <v>887530</v>
      </c>
      <c r="G695">
        <f>IF(Tabela1[[#This Row],[magazyn]]="Przemysl",G694+Tabela1[[#This Row],[wielkosc_zamowienia]],G694)</f>
        <v>976410</v>
      </c>
      <c r="H695">
        <f>IF(Tabela1[[#This Row],[magazyn]]="Gniezno",H694+Tabela1[[#This Row],[wielkosc_zamowienia]],H694)</f>
        <v>744580</v>
      </c>
    </row>
    <row r="696" spans="1:8" x14ac:dyDescent="0.25">
      <c r="A696">
        <v>695</v>
      </c>
      <c r="B696" s="1">
        <v>44533</v>
      </c>
      <c r="C696" t="s">
        <v>7</v>
      </c>
      <c r="D696">
        <v>1310</v>
      </c>
      <c r="E696">
        <f>IF(Tabela1[[#This Row],[magazyn]]="Ogrodzieniec",E695+Tabela1[[#This Row],[wielkosc_zamowienia]],E695)</f>
        <v>1035990</v>
      </c>
      <c r="F696">
        <f>IF(Tabela1[[#This Row],[magazyn]]="Malbork",F695+Tabela1[[#This Row],[wielkosc_zamowienia]],F695)</f>
        <v>888840</v>
      </c>
      <c r="G696">
        <f>IF(Tabela1[[#This Row],[magazyn]]="Przemysl",G695+Tabela1[[#This Row],[wielkosc_zamowienia]],G695)</f>
        <v>976410</v>
      </c>
      <c r="H696">
        <f>IF(Tabela1[[#This Row],[magazyn]]="Gniezno",H695+Tabela1[[#This Row],[wielkosc_zamowienia]],H695)</f>
        <v>744580</v>
      </c>
    </row>
    <row r="697" spans="1:8" x14ac:dyDescent="0.25">
      <c r="A697">
        <v>696</v>
      </c>
      <c r="B697" s="1">
        <v>44533</v>
      </c>
      <c r="C697" t="s">
        <v>5</v>
      </c>
      <c r="D697">
        <v>3850</v>
      </c>
      <c r="E697">
        <f>IF(Tabela1[[#This Row],[magazyn]]="Ogrodzieniec",E696+Tabela1[[#This Row],[wielkosc_zamowienia]],E696)</f>
        <v>1035990</v>
      </c>
      <c r="F697">
        <f>IF(Tabela1[[#This Row],[magazyn]]="Malbork",F696+Tabela1[[#This Row],[wielkosc_zamowienia]],F696)</f>
        <v>888840</v>
      </c>
      <c r="G697">
        <f>IF(Tabela1[[#This Row],[magazyn]]="Przemysl",G696+Tabela1[[#This Row],[wielkosc_zamowienia]],G696)</f>
        <v>980260</v>
      </c>
      <c r="H697">
        <f>IF(Tabela1[[#This Row],[magazyn]]="Gniezno",H696+Tabela1[[#This Row],[wielkosc_zamowienia]],H696)</f>
        <v>744580</v>
      </c>
    </row>
    <row r="698" spans="1:8" x14ac:dyDescent="0.25">
      <c r="A698">
        <v>697</v>
      </c>
      <c r="B698" s="1">
        <v>44533</v>
      </c>
      <c r="C698" t="s">
        <v>6</v>
      </c>
      <c r="D698">
        <v>4160</v>
      </c>
      <c r="E698">
        <f>IF(Tabela1[[#This Row],[magazyn]]="Ogrodzieniec",E697+Tabela1[[#This Row],[wielkosc_zamowienia]],E697)</f>
        <v>1035990</v>
      </c>
      <c r="F698">
        <f>IF(Tabela1[[#This Row],[magazyn]]="Malbork",F697+Tabela1[[#This Row],[wielkosc_zamowienia]],F697)</f>
        <v>888840</v>
      </c>
      <c r="G698">
        <f>IF(Tabela1[[#This Row],[magazyn]]="Przemysl",G697+Tabela1[[#This Row],[wielkosc_zamowienia]],G697)</f>
        <v>980260</v>
      </c>
      <c r="H698">
        <f>IF(Tabela1[[#This Row],[magazyn]]="Gniezno",H697+Tabela1[[#This Row],[wielkosc_zamowienia]],H697)</f>
        <v>748740</v>
      </c>
    </row>
    <row r="699" spans="1:8" x14ac:dyDescent="0.25">
      <c r="A699">
        <v>698</v>
      </c>
      <c r="B699" s="1">
        <v>44534</v>
      </c>
      <c r="C699" t="s">
        <v>7</v>
      </c>
      <c r="D699">
        <v>3550</v>
      </c>
      <c r="E699">
        <f>IF(Tabela1[[#This Row],[magazyn]]="Ogrodzieniec",E698+Tabela1[[#This Row],[wielkosc_zamowienia]],E698)</f>
        <v>1035990</v>
      </c>
      <c r="F699">
        <f>IF(Tabela1[[#This Row],[magazyn]]="Malbork",F698+Tabela1[[#This Row],[wielkosc_zamowienia]],F698)</f>
        <v>892390</v>
      </c>
      <c r="G699">
        <f>IF(Tabela1[[#This Row],[magazyn]]="Przemysl",G698+Tabela1[[#This Row],[wielkosc_zamowienia]],G698)</f>
        <v>980260</v>
      </c>
      <c r="H699">
        <f>IF(Tabela1[[#This Row],[magazyn]]="Gniezno",H698+Tabela1[[#This Row],[wielkosc_zamowienia]],H698)</f>
        <v>748740</v>
      </c>
    </row>
    <row r="700" spans="1:8" x14ac:dyDescent="0.25">
      <c r="A700">
        <v>699</v>
      </c>
      <c r="B700" s="1">
        <v>44534</v>
      </c>
      <c r="C700" t="s">
        <v>5</v>
      </c>
      <c r="D700">
        <v>2700</v>
      </c>
      <c r="E700">
        <f>IF(Tabela1[[#This Row],[magazyn]]="Ogrodzieniec",E699+Tabela1[[#This Row],[wielkosc_zamowienia]],E699)</f>
        <v>1035990</v>
      </c>
      <c r="F700">
        <f>IF(Tabela1[[#This Row],[magazyn]]="Malbork",F699+Tabela1[[#This Row],[wielkosc_zamowienia]],F699)</f>
        <v>892390</v>
      </c>
      <c r="G700">
        <f>IF(Tabela1[[#This Row],[magazyn]]="Przemysl",G699+Tabela1[[#This Row],[wielkosc_zamowienia]],G699)</f>
        <v>982960</v>
      </c>
      <c r="H700">
        <f>IF(Tabela1[[#This Row],[magazyn]]="Gniezno",H699+Tabela1[[#This Row],[wielkosc_zamowienia]],H699)</f>
        <v>748740</v>
      </c>
    </row>
    <row r="701" spans="1:8" x14ac:dyDescent="0.25">
      <c r="A701">
        <v>700</v>
      </c>
      <c r="B701" s="1">
        <v>44535</v>
      </c>
      <c r="C701" t="s">
        <v>4</v>
      </c>
      <c r="D701">
        <v>4620</v>
      </c>
      <c r="E701">
        <f>IF(Tabela1[[#This Row],[magazyn]]="Ogrodzieniec",E700+Tabela1[[#This Row],[wielkosc_zamowienia]],E700)</f>
        <v>1040610</v>
      </c>
      <c r="F701">
        <f>IF(Tabela1[[#This Row],[magazyn]]="Malbork",F700+Tabela1[[#This Row],[wielkosc_zamowienia]],F700)</f>
        <v>892390</v>
      </c>
      <c r="G701">
        <f>IF(Tabela1[[#This Row],[magazyn]]="Przemysl",G700+Tabela1[[#This Row],[wielkosc_zamowienia]],G700)</f>
        <v>982960</v>
      </c>
      <c r="H701">
        <f>IF(Tabela1[[#This Row],[magazyn]]="Gniezno",H700+Tabela1[[#This Row],[wielkosc_zamowienia]],H700)</f>
        <v>748740</v>
      </c>
    </row>
    <row r="702" spans="1:8" x14ac:dyDescent="0.25">
      <c r="A702">
        <v>701</v>
      </c>
      <c r="B702" s="1">
        <v>44535</v>
      </c>
      <c r="C702" t="s">
        <v>5</v>
      </c>
      <c r="D702">
        <v>5060</v>
      </c>
      <c r="E702">
        <f>IF(Tabela1[[#This Row],[magazyn]]="Ogrodzieniec",E701+Tabela1[[#This Row],[wielkosc_zamowienia]],E701)</f>
        <v>1040610</v>
      </c>
      <c r="F702">
        <f>IF(Tabela1[[#This Row],[magazyn]]="Malbork",F701+Tabela1[[#This Row],[wielkosc_zamowienia]],F701)</f>
        <v>892390</v>
      </c>
      <c r="G702">
        <f>IF(Tabela1[[#This Row],[magazyn]]="Przemysl",G701+Tabela1[[#This Row],[wielkosc_zamowienia]],G701)</f>
        <v>988020</v>
      </c>
      <c r="H702">
        <f>IF(Tabela1[[#This Row],[magazyn]]="Gniezno",H701+Tabela1[[#This Row],[wielkosc_zamowienia]],H701)</f>
        <v>748740</v>
      </c>
    </row>
    <row r="703" spans="1:8" x14ac:dyDescent="0.25">
      <c r="A703">
        <v>702</v>
      </c>
      <c r="B703" s="1">
        <v>44536</v>
      </c>
      <c r="C703" t="s">
        <v>4</v>
      </c>
      <c r="D703">
        <v>2550</v>
      </c>
      <c r="E703">
        <f>IF(Tabela1[[#This Row],[magazyn]]="Ogrodzieniec",E702+Tabela1[[#This Row],[wielkosc_zamowienia]],E702)</f>
        <v>1043160</v>
      </c>
      <c r="F703">
        <f>IF(Tabela1[[#This Row],[magazyn]]="Malbork",F702+Tabela1[[#This Row],[wielkosc_zamowienia]],F702)</f>
        <v>892390</v>
      </c>
      <c r="G703">
        <f>IF(Tabela1[[#This Row],[magazyn]]="Przemysl",G702+Tabela1[[#This Row],[wielkosc_zamowienia]],G702)</f>
        <v>988020</v>
      </c>
      <c r="H703">
        <f>IF(Tabela1[[#This Row],[magazyn]]="Gniezno",H702+Tabela1[[#This Row],[wielkosc_zamowienia]],H702)</f>
        <v>748740</v>
      </c>
    </row>
    <row r="704" spans="1:8" x14ac:dyDescent="0.25">
      <c r="A704">
        <v>703</v>
      </c>
      <c r="B704" s="1">
        <v>44536</v>
      </c>
      <c r="C704" t="s">
        <v>5</v>
      </c>
      <c r="D704">
        <v>4310</v>
      </c>
      <c r="E704">
        <f>IF(Tabela1[[#This Row],[magazyn]]="Ogrodzieniec",E703+Tabela1[[#This Row],[wielkosc_zamowienia]],E703)</f>
        <v>1043160</v>
      </c>
      <c r="F704">
        <f>IF(Tabela1[[#This Row],[magazyn]]="Malbork",F703+Tabela1[[#This Row],[wielkosc_zamowienia]],F703)</f>
        <v>892390</v>
      </c>
      <c r="G704">
        <f>IF(Tabela1[[#This Row],[magazyn]]="Przemysl",G703+Tabela1[[#This Row],[wielkosc_zamowienia]],G703)</f>
        <v>992330</v>
      </c>
      <c r="H704">
        <f>IF(Tabela1[[#This Row],[magazyn]]="Gniezno",H703+Tabela1[[#This Row],[wielkosc_zamowienia]],H703)</f>
        <v>748740</v>
      </c>
    </row>
    <row r="705" spans="1:8" x14ac:dyDescent="0.25">
      <c r="A705">
        <v>704</v>
      </c>
      <c r="B705" s="1">
        <v>44536</v>
      </c>
      <c r="C705" t="s">
        <v>6</v>
      </c>
      <c r="D705">
        <v>7210</v>
      </c>
      <c r="E705">
        <f>IF(Tabela1[[#This Row],[magazyn]]="Ogrodzieniec",E704+Tabela1[[#This Row],[wielkosc_zamowienia]],E704)</f>
        <v>1043160</v>
      </c>
      <c r="F705">
        <f>IF(Tabela1[[#This Row],[magazyn]]="Malbork",F704+Tabela1[[#This Row],[wielkosc_zamowienia]],F704)</f>
        <v>892390</v>
      </c>
      <c r="G705">
        <f>IF(Tabela1[[#This Row],[magazyn]]="Przemysl",G704+Tabela1[[#This Row],[wielkosc_zamowienia]],G704)</f>
        <v>992330</v>
      </c>
      <c r="H705">
        <f>IF(Tabela1[[#This Row],[magazyn]]="Gniezno",H704+Tabela1[[#This Row],[wielkosc_zamowienia]],H704)</f>
        <v>755950</v>
      </c>
    </row>
    <row r="706" spans="1:8" x14ac:dyDescent="0.25">
      <c r="A706">
        <v>705</v>
      </c>
      <c r="B706" s="1">
        <v>44537</v>
      </c>
      <c r="C706" t="s">
        <v>6</v>
      </c>
      <c r="D706">
        <v>3560</v>
      </c>
      <c r="E706">
        <f>IF(Tabela1[[#This Row],[magazyn]]="Ogrodzieniec",E705+Tabela1[[#This Row],[wielkosc_zamowienia]],E705)</f>
        <v>1043160</v>
      </c>
      <c r="F706">
        <f>IF(Tabela1[[#This Row],[magazyn]]="Malbork",F705+Tabela1[[#This Row],[wielkosc_zamowienia]],F705)</f>
        <v>892390</v>
      </c>
      <c r="G706">
        <f>IF(Tabela1[[#This Row],[magazyn]]="Przemysl",G705+Tabela1[[#This Row],[wielkosc_zamowienia]],G705)</f>
        <v>992330</v>
      </c>
      <c r="H706">
        <f>IF(Tabela1[[#This Row],[magazyn]]="Gniezno",H705+Tabela1[[#This Row],[wielkosc_zamowienia]],H705)</f>
        <v>759510</v>
      </c>
    </row>
    <row r="707" spans="1:8" x14ac:dyDescent="0.25">
      <c r="A707">
        <v>706</v>
      </c>
      <c r="B707" s="1">
        <v>44538</v>
      </c>
      <c r="C707" t="s">
        <v>5</v>
      </c>
      <c r="D707">
        <v>520</v>
      </c>
      <c r="E707">
        <f>IF(Tabela1[[#This Row],[magazyn]]="Ogrodzieniec",E706+Tabela1[[#This Row],[wielkosc_zamowienia]],E706)</f>
        <v>1043160</v>
      </c>
      <c r="F707">
        <f>IF(Tabela1[[#This Row],[magazyn]]="Malbork",F706+Tabela1[[#This Row],[wielkosc_zamowienia]],F706)</f>
        <v>892390</v>
      </c>
      <c r="G707">
        <f>IF(Tabela1[[#This Row],[magazyn]]="Przemysl",G706+Tabela1[[#This Row],[wielkosc_zamowienia]],G706)</f>
        <v>992850</v>
      </c>
      <c r="H707">
        <f>IF(Tabela1[[#This Row],[magazyn]]="Gniezno",H706+Tabela1[[#This Row],[wielkosc_zamowienia]],H706)</f>
        <v>759510</v>
      </c>
    </row>
    <row r="708" spans="1:8" x14ac:dyDescent="0.25">
      <c r="A708">
        <v>707</v>
      </c>
      <c r="B708" s="1">
        <v>44539</v>
      </c>
      <c r="C708" t="s">
        <v>7</v>
      </c>
      <c r="D708">
        <v>6090</v>
      </c>
      <c r="E708">
        <f>IF(Tabela1[[#This Row],[magazyn]]="Ogrodzieniec",E707+Tabela1[[#This Row],[wielkosc_zamowienia]],E707)</f>
        <v>1043160</v>
      </c>
      <c r="F708">
        <f>IF(Tabela1[[#This Row],[magazyn]]="Malbork",F707+Tabela1[[#This Row],[wielkosc_zamowienia]],F707)</f>
        <v>898480</v>
      </c>
      <c r="G708">
        <f>IF(Tabela1[[#This Row],[magazyn]]="Przemysl",G707+Tabela1[[#This Row],[wielkosc_zamowienia]],G707)</f>
        <v>992850</v>
      </c>
      <c r="H708">
        <f>IF(Tabela1[[#This Row],[magazyn]]="Gniezno",H707+Tabela1[[#This Row],[wielkosc_zamowienia]],H707)</f>
        <v>759510</v>
      </c>
    </row>
    <row r="709" spans="1:8" x14ac:dyDescent="0.25">
      <c r="A709">
        <v>708</v>
      </c>
      <c r="B709" s="1">
        <v>44540</v>
      </c>
      <c r="C709" t="s">
        <v>4</v>
      </c>
      <c r="D709">
        <v>570</v>
      </c>
      <c r="E709">
        <f>IF(Tabela1[[#This Row],[magazyn]]="Ogrodzieniec",E708+Tabela1[[#This Row],[wielkosc_zamowienia]],E708)</f>
        <v>1043730</v>
      </c>
      <c r="F709">
        <f>IF(Tabela1[[#This Row],[magazyn]]="Malbork",F708+Tabela1[[#This Row],[wielkosc_zamowienia]],F708)</f>
        <v>898480</v>
      </c>
      <c r="G709">
        <f>IF(Tabela1[[#This Row],[magazyn]]="Przemysl",G708+Tabela1[[#This Row],[wielkosc_zamowienia]],G708)</f>
        <v>992850</v>
      </c>
      <c r="H709">
        <f>IF(Tabela1[[#This Row],[magazyn]]="Gniezno",H708+Tabela1[[#This Row],[wielkosc_zamowienia]],H708)</f>
        <v>759510</v>
      </c>
    </row>
    <row r="710" spans="1:8" x14ac:dyDescent="0.25">
      <c r="A710">
        <v>709</v>
      </c>
      <c r="B710" s="1">
        <v>44541</v>
      </c>
      <c r="C710" t="s">
        <v>4</v>
      </c>
      <c r="D710">
        <v>9510</v>
      </c>
      <c r="E710">
        <f>IF(Tabela1[[#This Row],[magazyn]]="Ogrodzieniec",E709+Tabela1[[#This Row],[wielkosc_zamowienia]],E709)</f>
        <v>1053240</v>
      </c>
      <c r="F710">
        <f>IF(Tabela1[[#This Row],[magazyn]]="Malbork",F709+Tabela1[[#This Row],[wielkosc_zamowienia]],F709)</f>
        <v>898480</v>
      </c>
      <c r="G710">
        <f>IF(Tabela1[[#This Row],[magazyn]]="Przemysl",G709+Tabela1[[#This Row],[wielkosc_zamowienia]],G709)</f>
        <v>992850</v>
      </c>
      <c r="H710">
        <f>IF(Tabela1[[#This Row],[magazyn]]="Gniezno",H709+Tabela1[[#This Row],[wielkosc_zamowienia]],H709)</f>
        <v>759510</v>
      </c>
    </row>
    <row r="711" spans="1:8" x14ac:dyDescent="0.25">
      <c r="A711">
        <v>710</v>
      </c>
      <c r="B711" s="1">
        <v>44541</v>
      </c>
      <c r="C711" t="s">
        <v>7</v>
      </c>
      <c r="D711">
        <v>2480</v>
      </c>
      <c r="E711">
        <f>IF(Tabela1[[#This Row],[magazyn]]="Ogrodzieniec",E710+Tabela1[[#This Row],[wielkosc_zamowienia]],E710)</f>
        <v>1053240</v>
      </c>
      <c r="F711">
        <f>IF(Tabela1[[#This Row],[magazyn]]="Malbork",F710+Tabela1[[#This Row],[wielkosc_zamowienia]],F710)</f>
        <v>900960</v>
      </c>
      <c r="G711">
        <f>IF(Tabela1[[#This Row],[magazyn]]="Przemysl",G710+Tabela1[[#This Row],[wielkosc_zamowienia]],G710)</f>
        <v>992850</v>
      </c>
      <c r="H711">
        <f>IF(Tabela1[[#This Row],[magazyn]]="Gniezno",H710+Tabela1[[#This Row],[wielkosc_zamowienia]],H710)</f>
        <v>759510</v>
      </c>
    </row>
    <row r="712" spans="1:8" x14ac:dyDescent="0.25">
      <c r="A712">
        <v>711</v>
      </c>
      <c r="B712" s="1">
        <v>44541</v>
      </c>
      <c r="C712" t="s">
        <v>6</v>
      </c>
      <c r="D712">
        <v>8000</v>
      </c>
      <c r="E712">
        <f>IF(Tabela1[[#This Row],[magazyn]]="Ogrodzieniec",E711+Tabela1[[#This Row],[wielkosc_zamowienia]],E711)</f>
        <v>1053240</v>
      </c>
      <c r="F712">
        <f>IF(Tabela1[[#This Row],[magazyn]]="Malbork",F711+Tabela1[[#This Row],[wielkosc_zamowienia]],F711)</f>
        <v>900960</v>
      </c>
      <c r="G712">
        <f>IF(Tabela1[[#This Row],[magazyn]]="Przemysl",G711+Tabela1[[#This Row],[wielkosc_zamowienia]],G711)</f>
        <v>992850</v>
      </c>
      <c r="H712">
        <f>IF(Tabela1[[#This Row],[magazyn]]="Gniezno",H711+Tabela1[[#This Row],[wielkosc_zamowienia]],H711)</f>
        <v>767510</v>
      </c>
    </row>
    <row r="713" spans="1:8" x14ac:dyDescent="0.25">
      <c r="A713">
        <v>712</v>
      </c>
      <c r="B713" s="1">
        <v>44542</v>
      </c>
      <c r="C713" t="s">
        <v>5</v>
      </c>
      <c r="D713">
        <v>9990</v>
      </c>
      <c r="E713">
        <f>IF(Tabela1[[#This Row],[magazyn]]="Ogrodzieniec",E712+Tabela1[[#This Row],[wielkosc_zamowienia]],E712)</f>
        <v>1053240</v>
      </c>
      <c r="F713">
        <f>IF(Tabela1[[#This Row],[magazyn]]="Malbork",F712+Tabela1[[#This Row],[wielkosc_zamowienia]],F712)</f>
        <v>900960</v>
      </c>
      <c r="G713">
        <f>IF(Tabela1[[#This Row],[magazyn]]="Przemysl",G712+Tabela1[[#This Row],[wielkosc_zamowienia]],G712)</f>
        <v>1002840</v>
      </c>
      <c r="H713">
        <f>IF(Tabela1[[#This Row],[magazyn]]="Gniezno",H712+Tabela1[[#This Row],[wielkosc_zamowienia]],H712)</f>
        <v>767510</v>
      </c>
    </row>
    <row r="714" spans="1:8" x14ac:dyDescent="0.25">
      <c r="A714">
        <v>713</v>
      </c>
      <c r="B714" s="1">
        <v>44542</v>
      </c>
      <c r="C714" t="s">
        <v>4</v>
      </c>
      <c r="D714">
        <v>2750</v>
      </c>
      <c r="E714">
        <f>IF(Tabela1[[#This Row],[magazyn]]="Ogrodzieniec",E713+Tabela1[[#This Row],[wielkosc_zamowienia]],E713)</f>
        <v>1055990</v>
      </c>
      <c r="F714">
        <f>IF(Tabela1[[#This Row],[magazyn]]="Malbork",F713+Tabela1[[#This Row],[wielkosc_zamowienia]],F713)</f>
        <v>900960</v>
      </c>
      <c r="G714">
        <f>IF(Tabela1[[#This Row],[magazyn]]="Przemysl",G713+Tabela1[[#This Row],[wielkosc_zamowienia]],G713)</f>
        <v>1002840</v>
      </c>
      <c r="H714">
        <f>IF(Tabela1[[#This Row],[magazyn]]="Gniezno",H713+Tabela1[[#This Row],[wielkosc_zamowienia]],H713)</f>
        <v>767510</v>
      </c>
    </row>
    <row r="715" spans="1:8" x14ac:dyDescent="0.25">
      <c r="A715">
        <v>714</v>
      </c>
      <c r="B715" s="1">
        <v>44542</v>
      </c>
      <c r="C715" t="s">
        <v>7</v>
      </c>
      <c r="D715">
        <v>4260</v>
      </c>
      <c r="E715">
        <f>IF(Tabela1[[#This Row],[magazyn]]="Ogrodzieniec",E714+Tabela1[[#This Row],[wielkosc_zamowienia]],E714)</f>
        <v>1055990</v>
      </c>
      <c r="F715">
        <f>IF(Tabela1[[#This Row],[magazyn]]="Malbork",F714+Tabela1[[#This Row],[wielkosc_zamowienia]],F714)</f>
        <v>905220</v>
      </c>
      <c r="G715">
        <f>IF(Tabela1[[#This Row],[magazyn]]="Przemysl",G714+Tabela1[[#This Row],[wielkosc_zamowienia]],G714)</f>
        <v>1002840</v>
      </c>
      <c r="H715">
        <f>IF(Tabela1[[#This Row],[magazyn]]="Gniezno",H714+Tabela1[[#This Row],[wielkosc_zamowienia]],H714)</f>
        <v>767510</v>
      </c>
    </row>
    <row r="716" spans="1:8" x14ac:dyDescent="0.25">
      <c r="A716">
        <v>715</v>
      </c>
      <c r="B716" s="1">
        <v>44543</v>
      </c>
      <c r="C716" t="s">
        <v>5</v>
      </c>
      <c r="D716">
        <v>2700</v>
      </c>
      <c r="E716">
        <f>IF(Tabela1[[#This Row],[magazyn]]="Ogrodzieniec",E715+Tabela1[[#This Row],[wielkosc_zamowienia]],E715)</f>
        <v>1055990</v>
      </c>
      <c r="F716">
        <f>IF(Tabela1[[#This Row],[magazyn]]="Malbork",F715+Tabela1[[#This Row],[wielkosc_zamowienia]],F715)</f>
        <v>905220</v>
      </c>
      <c r="G716">
        <f>IF(Tabela1[[#This Row],[magazyn]]="Przemysl",G715+Tabela1[[#This Row],[wielkosc_zamowienia]],G715)</f>
        <v>1005540</v>
      </c>
      <c r="H716">
        <f>IF(Tabela1[[#This Row],[magazyn]]="Gniezno",H715+Tabela1[[#This Row],[wielkosc_zamowienia]],H715)</f>
        <v>767510</v>
      </c>
    </row>
    <row r="717" spans="1:8" x14ac:dyDescent="0.25">
      <c r="A717">
        <v>716</v>
      </c>
      <c r="B717" s="1">
        <v>44543</v>
      </c>
      <c r="C717" t="s">
        <v>7</v>
      </c>
      <c r="D717">
        <v>2180</v>
      </c>
      <c r="E717">
        <f>IF(Tabela1[[#This Row],[magazyn]]="Ogrodzieniec",E716+Tabela1[[#This Row],[wielkosc_zamowienia]],E716)</f>
        <v>1055990</v>
      </c>
      <c r="F717">
        <f>IF(Tabela1[[#This Row],[magazyn]]="Malbork",F716+Tabela1[[#This Row],[wielkosc_zamowienia]],F716)</f>
        <v>907400</v>
      </c>
      <c r="G717">
        <f>IF(Tabela1[[#This Row],[magazyn]]="Przemysl",G716+Tabela1[[#This Row],[wielkosc_zamowienia]],G716)</f>
        <v>1005540</v>
      </c>
      <c r="H717">
        <f>IF(Tabela1[[#This Row],[magazyn]]="Gniezno",H716+Tabela1[[#This Row],[wielkosc_zamowienia]],H716)</f>
        <v>767510</v>
      </c>
    </row>
    <row r="718" spans="1:8" x14ac:dyDescent="0.25">
      <c r="A718">
        <v>717</v>
      </c>
      <c r="B718" s="1">
        <v>44544</v>
      </c>
      <c r="C718" t="s">
        <v>5</v>
      </c>
      <c r="D718">
        <v>8200</v>
      </c>
      <c r="E718">
        <f>IF(Tabela1[[#This Row],[magazyn]]="Ogrodzieniec",E717+Tabela1[[#This Row],[wielkosc_zamowienia]],E717)</f>
        <v>1055990</v>
      </c>
      <c r="F718">
        <f>IF(Tabela1[[#This Row],[magazyn]]="Malbork",F717+Tabela1[[#This Row],[wielkosc_zamowienia]],F717)</f>
        <v>907400</v>
      </c>
      <c r="G718">
        <f>IF(Tabela1[[#This Row],[magazyn]]="Przemysl",G717+Tabela1[[#This Row],[wielkosc_zamowienia]],G717)</f>
        <v>1013740</v>
      </c>
      <c r="H718">
        <f>IF(Tabela1[[#This Row],[magazyn]]="Gniezno",H717+Tabela1[[#This Row],[wielkosc_zamowienia]],H717)</f>
        <v>767510</v>
      </c>
    </row>
    <row r="719" spans="1:8" x14ac:dyDescent="0.25">
      <c r="A719">
        <v>718</v>
      </c>
      <c r="B719" s="1">
        <v>44544</v>
      </c>
      <c r="C719" t="s">
        <v>6</v>
      </c>
      <c r="D719">
        <v>5080</v>
      </c>
      <c r="E719">
        <f>IF(Tabela1[[#This Row],[magazyn]]="Ogrodzieniec",E718+Tabela1[[#This Row],[wielkosc_zamowienia]],E718)</f>
        <v>1055990</v>
      </c>
      <c r="F719">
        <f>IF(Tabela1[[#This Row],[magazyn]]="Malbork",F718+Tabela1[[#This Row],[wielkosc_zamowienia]],F718)</f>
        <v>907400</v>
      </c>
      <c r="G719">
        <f>IF(Tabela1[[#This Row],[magazyn]]="Przemysl",G718+Tabela1[[#This Row],[wielkosc_zamowienia]],G718)</f>
        <v>1013740</v>
      </c>
      <c r="H719">
        <f>IF(Tabela1[[#This Row],[magazyn]]="Gniezno",H718+Tabela1[[#This Row],[wielkosc_zamowienia]],H718)</f>
        <v>772590</v>
      </c>
    </row>
    <row r="720" spans="1:8" x14ac:dyDescent="0.25">
      <c r="A720">
        <v>719</v>
      </c>
      <c r="B720" s="1">
        <v>44544</v>
      </c>
      <c r="C720" t="s">
        <v>4</v>
      </c>
      <c r="D720">
        <v>7660</v>
      </c>
      <c r="E720">
        <f>IF(Tabela1[[#This Row],[magazyn]]="Ogrodzieniec",E719+Tabela1[[#This Row],[wielkosc_zamowienia]],E719)</f>
        <v>1063650</v>
      </c>
      <c r="F720">
        <f>IF(Tabela1[[#This Row],[magazyn]]="Malbork",F719+Tabela1[[#This Row],[wielkosc_zamowienia]],F719)</f>
        <v>907400</v>
      </c>
      <c r="G720">
        <f>IF(Tabela1[[#This Row],[magazyn]]="Przemysl",G719+Tabela1[[#This Row],[wielkosc_zamowienia]],G719)</f>
        <v>1013740</v>
      </c>
      <c r="H720">
        <f>IF(Tabela1[[#This Row],[magazyn]]="Gniezno",H719+Tabela1[[#This Row],[wielkosc_zamowienia]],H719)</f>
        <v>772590</v>
      </c>
    </row>
    <row r="721" spans="1:8" x14ac:dyDescent="0.25">
      <c r="A721">
        <v>720</v>
      </c>
      <c r="B721" s="1">
        <v>44544</v>
      </c>
      <c r="C721" t="s">
        <v>7</v>
      </c>
      <c r="D721">
        <v>8700</v>
      </c>
      <c r="E721">
        <f>IF(Tabela1[[#This Row],[magazyn]]="Ogrodzieniec",E720+Tabela1[[#This Row],[wielkosc_zamowienia]],E720)</f>
        <v>1063650</v>
      </c>
      <c r="F721">
        <f>IF(Tabela1[[#This Row],[magazyn]]="Malbork",F720+Tabela1[[#This Row],[wielkosc_zamowienia]],F720)</f>
        <v>916100</v>
      </c>
      <c r="G721">
        <f>IF(Tabela1[[#This Row],[magazyn]]="Przemysl",G720+Tabela1[[#This Row],[wielkosc_zamowienia]],G720)</f>
        <v>1013740</v>
      </c>
      <c r="H721">
        <f>IF(Tabela1[[#This Row],[magazyn]]="Gniezno",H720+Tabela1[[#This Row],[wielkosc_zamowienia]],H720)</f>
        <v>772590</v>
      </c>
    </row>
    <row r="722" spans="1:8" x14ac:dyDescent="0.25">
      <c r="A722">
        <v>721</v>
      </c>
      <c r="B722" s="1">
        <v>44545</v>
      </c>
      <c r="C722" t="s">
        <v>6</v>
      </c>
      <c r="D722">
        <v>7940</v>
      </c>
      <c r="E722">
        <f>IF(Tabela1[[#This Row],[magazyn]]="Ogrodzieniec",E721+Tabela1[[#This Row],[wielkosc_zamowienia]],E721)</f>
        <v>1063650</v>
      </c>
      <c r="F722">
        <f>IF(Tabela1[[#This Row],[magazyn]]="Malbork",F721+Tabela1[[#This Row],[wielkosc_zamowienia]],F721)</f>
        <v>916100</v>
      </c>
      <c r="G722">
        <f>IF(Tabela1[[#This Row],[magazyn]]="Przemysl",G721+Tabela1[[#This Row],[wielkosc_zamowienia]],G721)</f>
        <v>1013740</v>
      </c>
      <c r="H722">
        <f>IF(Tabela1[[#This Row],[magazyn]]="Gniezno",H721+Tabela1[[#This Row],[wielkosc_zamowienia]],H721)</f>
        <v>780530</v>
      </c>
    </row>
    <row r="723" spans="1:8" x14ac:dyDescent="0.25">
      <c r="A723">
        <v>722</v>
      </c>
      <c r="B723" s="1">
        <v>44545</v>
      </c>
      <c r="C723" t="s">
        <v>4</v>
      </c>
      <c r="D723">
        <v>5370</v>
      </c>
      <c r="E723">
        <f>IF(Tabela1[[#This Row],[magazyn]]="Ogrodzieniec",E722+Tabela1[[#This Row],[wielkosc_zamowienia]],E722)</f>
        <v>1069020</v>
      </c>
      <c r="F723">
        <f>IF(Tabela1[[#This Row],[magazyn]]="Malbork",F722+Tabela1[[#This Row],[wielkosc_zamowienia]],F722)</f>
        <v>916100</v>
      </c>
      <c r="G723">
        <f>IF(Tabela1[[#This Row],[magazyn]]="Przemysl",G722+Tabela1[[#This Row],[wielkosc_zamowienia]],G722)</f>
        <v>1013740</v>
      </c>
      <c r="H723">
        <f>IF(Tabela1[[#This Row],[magazyn]]="Gniezno",H722+Tabela1[[#This Row],[wielkosc_zamowienia]],H722)</f>
        <v>780530</v>
      </c>
    </row>
    <row r="724" spans="1:8" x14ac:dyDescent="0.25">
      <c r="A724">
        <v>723</v>
      </c>
      <c r="B724" s="1">
        <v>44546</v>
      </c>
      <c r="C724" t="s">
        <v>5</v>
      </c>
      <c r="D724">
        <v>3940</v>
      </c>
      <c r="E724">
        <f>IF(Tabela1[[#This Row],[magazyn]]="Ogrodzieniec",E723+Tabela1[[#This Row],[wielkosc_zamowienia]],E723)</f>
        <v>1069020</v>
      </c>
      <c r="F724">
        <f>IF(Tabela1[[#This Row],[magazyn]]="Malbork",F723+Tabela1[[#This Row],[wielkosc_zamowienia]],F723)</f>
        <v>916100</v>
      </c>
      <c r="G724">
        <f>IF(Tabela1[[#This Row],[magazyn]]="Przemysl",G723+Tabela1[[#This Row],[wielkosc_zamowienia]],G723)</f>
        <v>1017680</v>
      </c>
      <c r="H724">
        <f>IF(Tabela1[[#This Row],[magazyn]]="Gniezno",H723+Tabela1[[#This Row],[wielkosc_zamowienia]],H723)</f>
        <v>780530</v>
      </c>
    </row>
    <row r="725" spans="1:8" x14ac:dyDescent="0.25">
      <c r="A725">
        <v>724</v>
      </c>
      <c r="B725" s="1">
        <v>44547</v>
      </c>
      <c r="C725" t="s">
        <v>5</v>
      </c>
      <c r="D725">
        <v>4400</v>
      </c>
      <c r="E725">
        <f>IF(Tabela1[[#This Row],[magazyn]]="Ogrodzieniec",E724+Tabela1[[#This Row],[wielkosc_zamowienia]],E724)</f>
        <v>1069020</v>
      </c>
      <c r="F725">
        <f>IF(Tabela1[[#This Row],[magazyn]]="Malbork",F724+Tabela1[[#This Row],[wielkosc_zamowienia]],F724)</f>
        <v>916100</v>
      </c>
      <c r="G725">
        <f>IF(Tabela1[[#This Row],[magazyn]]="Przemysl",G724+Tabela1[[#This Row],[wielkosc_zamowienia]],G724)</f>
        <v>1022080</v>
      </c>
      <c r="H725">
        <f>IF(Tabela1[[#This Row],[magazyn]]="Gniezno",H724+Tabela1[[#This Row],[wielkosc_zamowienia]],H724)</f>
        <v>780530</v>
      </c>
    </row>
    <row r="726" spans="1:8" x14ac:dyDescent="0.25">
      <c r="A726">
        <v>725</v>
      </c>
      <c r="B726" s="1">
        <v>44548</v>
      </c>
      <c r="C726" t="s">
        <v>6</v>
      </c>
      <c r="D726">
        <v>6800</v>
      </c>
      <c r="E726">
        <f>IF(Tabela1[[#This Row],[magazyn]]="Ogrodzieniec",E725+Tabela1[[#This Row],[wielkosc_zamowienia]],E725)</f>
        <v>1069020</v>
      </c>
      <c r="F726">
        <f>IF(Tabela1[[#This Row],[magazyn]]="Malbork",F725+Tabela1[[#This Row],[wielkosc_zamowienia]],F725)</f>
        <v>916100</v>
      </c>
      <c r="G726">
        <f>IF(Tabela1[[#This Row],[magazyn]]="Przemysl",G725+Tabela1[[#This Row],[wielkosc_zamowienia]],G725)</f>
        <v>1022080</v>
      </c>
      <c r="H726">
        <f>IF(Tabela1[[#This Row],[magazyn]]="Gniezno",H725+Tabela1[[#This Row],[wielkosc_zamowienia]],H725)</f>
        <v>787330</v>
      </c>
    </row>
    <row r="727" spans="1:8" x14ac:dyDescent="0.25">
      <c r="A727">
        <v>726</v>
      </c>
      <c r="B727" s="1">
        <v>44548</v>
      </c>
      <c r="C727" t="s">
        <v>4</v>
      </c>
      <c r="D727">
        <v>4640</v>
      </c>
      <c r="E727">
        <f>IF(Tabela1[[#This Row],[magazyn]]="Ogrodzieniec",E726+Tabela1[[#This Row],[wielkosc_zamowienia]],E726)</f>
        <v>1073660</v>
      </c>
      <c r="F727">
        <f>IF(Tabela1[[#This Row],[magazyn]]="Malbork",F726+Tabela1[[#This Row],[wielkosc_zamowienia]],F726)</f>
        <v>916100</v>
      </c>
      <c r="G727">
        <f>IF(Tabela1[[#This Row],[magazyn]]="Przemysl",G726+Tabela1[[#This Row],[wielkosc_zamowienia]],G726)</f>
        <v>1022080</v>
      </c>
      <c r="H727">
        <f>IF(Tabela1[[#This Row],[magazyn]]="Gniezno",H726+Tabela1[[#This Row],[wielkosc_zamowienia]],H726)</f>
        <v>787330</v>
      </c>
    </row>
    <row r="728" spans="1:8" x14ac:dyDescent="0.25">
      <c r="A728">
        <v>727</v>
      </c>
      <c r="B728" s="1">
        <v>44548</v>
      </c>
      <c r="C728" t="s">
        <v>7</v>
      </c>
      <c r="D728">
        <v>7530</v>
      </c>
      <c r="E728">
        <f>IF(Tabela1[[#This Row],[magazyn]]="Ogrodzieniec",E727+Tabela1[[#This Row],[wielkosc_zamowienia]],E727)</f>
        <v>1073660</v>
      </c>
      <c r="F728">
        <f>IF(Tabela1[[#This Row],[magazyn]]="Malbork",F727+Tabela1[[#This Row],[wielkosc_zamowienia]],F727)</f>
        <v>923630</v>
      </c>
      <c r="G728">
        <f>IF(Tabela1[[#This Row],[magazyn]]="Przemysl",G727+Tabela1[[#This Row],[wielkosc_zamowienia]],G727)</f>
        <v>1022080</v>
      </c>
      <c r="H728">
        <f>IF(Tabela1[[#This Row],[magazyn]]="Gniezno",H727+Tabela1[[#This Row],[wielkosc_zamowienia]],H727)</f>
        <v>787330</v>
      </c>
    </row>
    <row r="729" spans="1:8" x14ac:dyDescent="0.25">
      <c r="A729">
        <v>728</v>
      </c>
      <c r="B729" s="1">
        <v>44549</v>
      </c>
      <c r="C729" t="s">
        <v>7</v>
      </c>
      <c r="D729">
        <v>6950</v>
      </c>
      <c r="E729">
        <f>IF(Tabela1[[#This Row],[magazyn]]="Ogrodzieniec",E728+Tabela1[[#This Row],[wielkosc_zamowienia]],E728)</f>
        <v>1073660</v>
      </c>
      <c r="F729">
        <f>IF(Tabela1[[#This Row],[magazyn]]="Malbork",F728+Tabela1[[#This Row],[wielkosc_zamowienia]],F728)</f>
        <v>930580</v>
      </c>
      <c r="G729">
        <f>IF(Tabela1[[#This Row],[magazyn]]="Przemysl",G728+Tabela1[[#This Row],[wielkosc_zamowienia]],G728)</f>
        <v>1022080</v>
      </c>
      <c r="H729">
        <f>IF(Tabela1[[#This Row],[magazyn]]="Gniezno",H728+Tabela1[[#This Row],[wielkosc_zamowienia]],H728)</f>
        <v>787330</v>
      </c>
    </row>
    <row r="730" spans="1:8" x14ac:dyDescent="0.25">
      <c r="A730">
        <v>729</v>
      </c>
      <c r="B730" s="1">
        <v>44549</v>
      </c>
      <c r="C730" t="s">
        <v>4</v>
      </c>
      <c r="D730">
        <v>2520</v>
      </c>
      <c r="E730">
        <f>IF(Tabela1[[#This Row],[magazyn]]="Ogrodzieniec",E729+Tabela1[[#This Row],[wielkosc_zamowienia]],E729)</f>
        <v>1076180</v>
      </c>
      <c r="F730">
        <f>IF(Tabela1[[#This Row],[magazyn]]="Malbork",F729+Tabela1[[#This Row],[wielkosc_zamowienia]],F729)</f>
        <v>930580</v>
      </c>
      <c r="G730">
        <f>IF(Tabela1[[#This Row],[magazyn]]="Przemysl",G729+Tabela1[[#This Row],[wielkosc_zamowienia]],G729)</f>
        <v>1022080</v>
      </c>
      <c r="H730">
        <f>IF(Tabela1[[#This Row],[magazyn]]="Gniezno",H729+Tabela1[[#This Row],[wielkosc_zamowienia]],H729)</f>
        <v>787330</v>
      </c>
    </row>
    <row r="731" spans="1:8" x14ac:dyDescent="0.25">
      <c r="A731">
        <v>730</v>
      </c>
      <c r="B731" s="1">
        <v>44549</v>
      </c>
      <c r="C731" t="s">
        <v>5</v>
      </c>
      <c r="D731">
        <v>4570</v>
      </c>
      <c r="E731">
        <f>IF(Tabela1[[#This Row],[magazyn]]="Ogrodzieniec",E730+Tabela1[[#This Row],[wielkosc_zamowienia]],E730)</f>
        <v>1076180</v>
      </c>
      <c r="F731">
        <f>IF(Tabela1[[#This Row],[magazyn]]="Malbork",F730+Tabela1[[#This Row],[wielkosc_zamowienia]],F730)</f>
        <v>930580</v>
      </c>
      <c r="G731">
        <f>IF(Tabela1[[#This Row],[magazyn]]="Przemysl",G730+Tabela1[[#This Row],[wielkosc_zamowienia]],G730)</f>
        <v>1026650</v>
      </c>
      <c r="H731">
        <f>IF(Tabela1[[#This Row],[magazyn]]="Gniezno",H730+Tabela1[[#This Row],[wielkosc_zamowienia]],H730)</f>
        <v>787330</v>
      </c>
    </row>
    <row r="732" spans="1:8" x14ac:dyDescent="0.25">
      <c r="A732">
        <v>731</v>
      </c>
      <c r="B732" s="1">
        <v>44550</v>
      </c>
      <c r="C732" t="s">
        <v>6</v>
      </c>
      <c r="D732">
        <v>7250</v>
      </c>
      <c r="E732">
        <f>IF(Tabela1[[#This Row],[magazyn]]="Ogrodzieniec",E731+Tabela1[[#This Row],[wielkosc_zamowienia]],E731)</f>
        <v>1076180</v>
      </c>
      <c r="F732">
        <f>IF(Tabela1[[#This Row],[magazyn]]="Malbork",F731+Tabela1[[#This Row],[wielkosc_zamowienia]],F731)</f>
        <v>930580</v>
      </c>
      <c r="G732">
        <f>IF(Tabela1[[#This Row],[magazyn]]="Przemysl",G731+Tabela1[[#This Row],[wielkosc_zamowienia]],G731)</f>
        <v>1026650</v>
      </c>
      <c r="H732">
        <f>IF(Tabela1[[#This Row],[magazyn]]="Gniezno",H731+Tabela1[[#This Row],[wielkosc_zamowienia]],H731)</f>
        <v>794580</v>
      </c>
    </row>
    <row r="733" spans="1:8" x14ac:dyDescent="0.25">
      <c r="A733">
        <v>732</v>
      </c>
      <c r="B733" s="1">
        <v>44550</v>
      </c>
      <c r="C733" t="s">
        <v>4</v>
      </c>
      <c r="D733">
        <v>1340</v>
      </c>
      <c r="E733">
        <f>IF(Tabela1[[#This Row],[magazyn]]="Ogrodzieniec",E732+Tabela1[[#This Row],[wielkosc_zamowienia]],E732)</f>
        <v>1077520</v>
      </c>
      <c r="F733">
        <f>IF(Tabela1[[#This Row],[magazyn]]="Malbork",F732+Tabela1[[#This Row],[wielkosc_zamowienia]],F732)</f>
        <v>930580</v>
      </c>
      <c r="G733">
        <f>IF(Tabela1[[#This Row],[magazyn]]="Przemysl",G732+Tabela1[[#This Row],[wielkosc_zamowienia]],G732)</f>
        <v>1026650</v>
      </c>
      <c r="H733">
        <f>IF(Tabela1[[#This Row],[magazyn]]="Gniezno",H732+Tabela1[[#This Row],[wielkosc_zamowienia]],H732)</f>
        <v>794580</v>
      </c>
    </row>
    <row r="734" spans="1:8" x14ac:dyDescent="0.25">
      <c r="A734">
        <v>733</v>
      </c>
      <c r="B734" s="1">
        <v>44551</v>
      </c>
      <c r="C734" t="s">
        <v>6</v>
      </c>
      <c r="D734">
        <v>1880</v>
      </c>
      <c r="E734">
        <f>IF(Tabela1[[#This Row],[magazyn]]="Ogrodzieniec",E733+Tabela1[[#This Row],[wielkosc_zamowienia]],E733)</f>
        <v>1077520</v>
      </c>
      <c r="F734">
        <f>IF(Tabela1[[#This Row],[magazyn]]="Malbork",F733+Tabela1[[#This Row],[wielkosc_zamowienia]],F733)</f>
        <v>930580</v>
      </c>
      <c r="G734">
        <f>IF(Tabela1[[#This Row],[magazyn]]="Przemysl",G733+Tabela1[[#This Row],[wielkosc_zamowienia]],G733)</f>
        <v>1026650</v>
      </c>
      <c r="H734">
        <f>IF(Tabela1[[#This Row],[magazyn]]="Gniezno",H733+Tabela1[[#This Row],[wielkosc_zamowienia]],H733)</f>
        <v>796460</v>
      </c>
    </row>
    <row r="735" spans="1:8" x14ac:dyDescent="0.25">
      <c r="A735">
        <v>734</v>
      </c>
      <c r="B735" s="1">
        <v>44552</v>
      </c>
      <c r="C735" t="s">
        <v>4</v>
      </c>
      <c r="D735">
        <v>5730</v>
      </c>
      <c r="E735">
        <f>IF(Tabela1[[#This Row],[magazyn]]="Ogrodzieniec",E734+Tabela1[[#This Row],[wielkosc_zamowienia]],E734)</f>
        <v>1083250</v>
      </c>
      <c r="F735">
        <f>IF(Tabela1[[#This Row],[magazyn]]="Malbork",F734+Tabela1[[#This Row],[wielkosc_zamowienia]],F734)</f>
        <v>930580</v>
      </c>
      <c r="G735">
        <f>IF(Tabela1[[#This Row],[magazyn]]="Przemysl",G734+Tabela1[[#This Row],[wielkosc_zamowienia]],G734)</f>
        <v>1026650</v>
      </c>
      <c r="H735">
        <f>IF(Tabela1[[#This Row],[magazyn]]="Gniezno",H734+Tabela1[[#This Row],[wielkosc_zamowienia]],H734)</f>
        <v>796460</v>
      </c>
    </row>
    <row r="736" spans="1:8" x14ac:dyDescent="0.25">
      <c r="A736">
        <v>735</v>
      </c>
      <c r="B736" s="1">
        <v>44552</v>
      </c>
      <c r="C736" t="s">
        <v>5</v>
      </c>
      <c r="D736">
        <v>1260</v>
      </c>
      <c r="E736">
        <f>IF(Tabela1[[#This Row],[magazyn]]="Ogrodzieniec",E735+Tabela1[[#This Row],[wielkosc_zamowienia]],E735)</f>
        <v>1083250</v>
      </c>
      <c r="F736">
        <f>IF(Tabela1[[#This Row],[magazyn]]="Malbork",F735+Tabela1[[#This Row],[wielkosc_zamowienia]],F735)</f>
        <v>930580</v>
      </c>
      <c r="G736">
        <f>IF(Tabela1[[#This Row],[magazyn]]="Przemysl",G735+Tabela1[[#This Row],[wielkosc_zamowienia]],G735)</f>
        <v>1027910</v>
      </c>
      <c r="H736">
        <f>IF(Tabela1[[#This Row],[magazyn]]="Gniezno",H735+Tabela1[[#This Row],[wielkosc_zamowienia]],H735)</f>
        <v>796460</v>
      </c>
    </row>
    <row r="737" spans="1:8" x14ac:dyDescent="0.25">
      <c r="A737">
        <v>736</v>
      </c>
      <c r="B737" s="1">
        <v>44553</v>
      </c>
      <c r="C737" t="s">
        <v>4</v>
      </c>
      <c r="D737">
        <v>9620</v>
      </c>
      <c r="E737">
        <f>IF(Tabela1[[#This Row],[magazyn]]="Ogrodzieniec",E736+Tabela1[[#This Row],[wielkosc_zamowienia]],E736)</f>
        <v>1092870</v>
      </c>
      <c r="F737">
        <f>IF(Tabela1[[#This Row],[magazyn]]="Malbork",F736+Tabela1[[#This Row],[wielkosc_zamowienia]],F736)</f>
        <v>930580</v>
      </c>
      <c r="G737">
        <f>IF(Tabela1[[#This Row],[magazyn]]="Przemysl",G736+Tabela1[[#This Row],[wielkosc_zamowienia]],G736)</f>
        <v>1027910</v>
      </c>
      <c r="H737">
        <f>IF(Tabela1[[#This Row],[magazyn]]="Gniezno",H736+Tabela1[[#This Row],[wielkosc_zamowienia]],H736)</f>
        <v>796460</v>
      </c>
    </row>
    <row r="738" spans="1:8" x14ac:dyDescent="0.25">
      <c r="A738">
        <v>737</v>
      </c>
      <c r="B738" s="1">
        <v>44553</v>
      </c>
      <c r="C738" t="s">
        <v>6</v>
      </c>
      <c r="D738">
        <v>1280</v>
      </c>
      <c r="E738">
        <f>IF(Tabela1[[#This Row],[magazyn]]="Ogrodzieniec",E737+Tabela1[[#This Row],[wielkosc_zamowienia]],E737)</f>
        <v>1092870</v>
      </c>
      <c r="F738">
        <f>IF(Tabela1[[#This Row],[magazyn]]="Malbork",F737+Tabela1[[#This Row],[wielkosc_zamowienia]],F737)</f>
        <v>930580</v>
      </c>
      <c r="G738">
        <f>IF(Tabela1[[#This Row],[magazyn]]="Przemysl",G737+Tabela1[[#This Row],[wielkosc_zamowienia]],G737)</f>
        <v>1027910</v>
      </c>
      <c r="H738">
        <f>IF(Tabela1[[#This Row],[magazyn]]="Gniezno",H737+Tabela1[[#This Row],[wielkosc_zamowienia]],H737)</f>
        <v>797740</v>
      </c>
    </row>
    <row r="739" spans="1:8" x14ac:dyDescent="0.25">
      <c r="A739">
        <v>738</v>
      </c>
      <c r="B739" s="1">
        <v>44553</v>
      </c>
      <c r="C739" t="s">
        <v>5</v>
      </c>
      <c r="D739">
        <v>4040</v>
      </c>
      <c r="E739">
        <f>IF(Tabela1[[#This Row],[magazyn]]="Ogrodzieniec",E738+Tabela1[[#This Row],[wielkosc_zamowienia]],E738)</f>
        <v>1092870</v>
      </c>
      <c r="F739">
        <f>IF(Tabela1[[#This Row],[magazyn]]="Malbork",F738+Tabela1[[#This Row],[wielkosc_zamowienia]],F738)</f>
        <v>930580</v>
      </c>
      <c r="G739">
        <f>IF(Tabela1[[#This Row],[magazyn]]="Przemysl",G738+Tabela1[[#This Row],[wielkosc_zamowienia]],G738)</f>
        <v>1031950</v>
      </c>
      <c r="H739">
        <f>IF(Tabela1[[#This Row],[magazyn]]="Gniezno",H738+Tabela1[[#This Row],[wielkosc_zamowienia]],H738)</f>
        <v>797740</v>
      </c>
    </row>
    <row r="740" spans="1:8" x14ac:dyDescent="0.25">
      <c r="A740">
        <v>739</v>
      </c>
      <c r="B740" s="1">
        <v>44554</v>
      </c>
      <c r="C740" t="s">
        <v>4</v>
      </c>
      <c r="D740">
        <v>4270</v>
      </c>
      <c r="E740">
        <f>IF(Tabela1[[#This Row],[magazyn]]="Ogrodzieniec",E739+Tabela1[[#This Row],[wielkosc_zamowienia]],E739)</f>
        <v>1097140</v>
      </c>
      <c r="F740">
        <f>IF(Tabela1[[#This Row],[magazyn]]="Malbork",F739+Tabela1[[#This Row],[wielkosc_zamowienia]],F739)</f>
        <v>930580</v>
      </c>
      <c r="G740">
        <f>IF(Tabela1[[#This Row],[magazyn]]="Przemysl",G739+Tabela1[[#This Row],[wielkosc_zamowienia]],G739)</f>
        <v>1031950</v>
      </c>
      <c r="H740">
        <f>IF(Tabela1[[#This Row],[magazyn]]="Gniezno",H739+Tabela1[[#This Row],[wielkosc_zamowienia]],H739)</f>
        <v>797740</v>
      </c>
    </row>
    <row r="741" spans="1:8" x14ac:dyDescent="0.25">
      <c r="A741">
        <v>740</v>
      </c>
      <c r="B741" s="1">
        <v>44555</v>
      </c>
      <c r="C741" t="s">
        <v>4</v>
      </c>
      <c r="D741">
        <v>1590</v>
      </c>
      <c r="E741">
        <f>IF(Tabela1[[#This Row],[magazyn]]="Ogrodzieniec",E740+Tabela1[[#This Row],[wielkosc_zamowienia]],E740)</f>
        <v>1098730</v>
      </c>
      <c r="F741">
        <f>IF(Tabela1[[#This Row],[magazyn]]="Malbork",F740+Tabela1[[#This Row],[wielkosc_zamowienia]],F740)</f>
        <v>930580</v>
      </c>
      <c r="G741">
        <f>IF(Tabela1[[#This Row],[magazyn]]="Przemysl",G740+Tabela1[[#This Row],[wielkosc_zamowienia]],G740)</f>
        <v>1031950</v>
      </c>
      <c r="H741">
        <f>IF(Tabela1[[#This Row],[magazyn]]="Gniezno",H740+Tabela1[[#This Row],[wielkosc_zamowienia]],H740)</f>
        <v>797740</v>
      </c>
    </row>
    <row r="742" spans="1:8" x14ac:dyDescent="0.25">
      <c r="A742">
        <v>741</v>
      </c>
      <c r="B742" s="1">
        <v>44556</v>
      </c>
      <c r="C742" t="s">
        <v>5</v>
      </c>
      <c r="D742">
        <v>7700</v>
      </c>
      <c r="E742">
        <f>IF(Tabela1[[#This Row],[magazyn]]="Ogrodzieniec",E741+Tabela1[[#This Row],[wielkosc_zamowienia]],E741)</f>
        <v>1098730</v>
      </c>
      <c r="F742">
        <f>IF(Tabela1[[#This Row],[magazyn]]="Malbork",F741+Tabela1[[#This Row],[wielkosc_zamowienia]],F741)</f>
        <v>930580</v>
      </c>
      <c r="G742">
        <f>IF(Tabela1[[#This Row],[magazyn]]="Przemysl",G741+Tabela1[[#This Row],[wielkosc_zamowienia]],G741)</f>
        <v>1039650</v>
      </c>
      <c r="H742">
        <f>IF(Tabela1[[#This Row],[magazyn]]="Gniezno",H741+Tabela1[[#This Row],[wielkosc_zamowienia]],H741)</f>
        <v>797740</v>
      </c>
    </row>
    <row r="743" spans="1:8" x14ac:dyDescent="0.25">
      <c r="A743">
        <v>742</v>
      </c>
      <c r="B743" s="1">
        <v>44556</v>
      </c>
      <c r="C743" t="s">
        <v>7</v>
      </c>
      <c r="D743">
        <v>7320</v>
      </c>
      <c r="E743">
        <f>IF(Tabela1[[#This Row],[magazyn]]="Ogrodzieniec",E742+Tabela1[[#This Row],[wielkosc_zamowienia]],E742)</f>
        <v>1098730</v>
      </c>
      <c r="F743">
        <f>IF(Tabela1[[#This Row],[magazyn]]="Malbork",F742+Tabela1[[#This Row],[wielkosc_zamowienia]],F742)</f>
        <v>937900</v>
      </c>
      <c r="G743">
        <f>IF(Tabela1[[#This Row],[magazyn]]="Przemysl",G742+Tabela1[[#This Row],[wielkosc_zamowienia]],G742)</f>
        <v>1039650</v>
      </c>
      <c r="H743">
        <f>IF(Tabela1[[#This Row],[magazyn]]="Gniezno",H742+Tabela1[[#This Row],[wielkosc_zamowienia]],H742)</f>
        <v>797740</v>
      </c>
    </row>
    <row r="744" spans="1:8" x14ac:dyDescent="0.25">
      <c r="A744">
        <v>743</v>
      </c>
      <c r="B744" s="1">
        <v>44557</v>
      </c>
      <c r="C744" t="s">
        <v>7</v>
      </c>
      <c r="D744">
        <v>3930</v>
      </c>
      <c r="E744">
        <f>IF(Tabela1[[#This Row],[magazyn]]="Ogrodzieniec",E743+Tabela1[[#This Row],[wielkosc_zamowienia]],E743)</f>
        <v>1098730</v>
      </c>
      <c r="F744">
        <f>IF(Tabela1[[#This Row],[magazyn]]="Malbork",F743+Tabela1[[#This Row],[wielkosc_zamowienia]],F743)</f>
        <v>941830</v>
      </c>
      <c r="G744">
        <f>IF(Tabela1[[#This Row],[magazyn]]="Przemysl",G743+Tabela1[[#This Row],[wielkosc_zamowienia]],G743)</f>
        <v>1039650</v>
      </c>
      <c r="H744">
        <f>IF(Tabela1[[#This Row],[magazyn]]="Gniezno",H743+Tabela1[[#This Row],[wielkosc_zamowienia]],H743)</f>
        <v>797740</v>
      </c>
    </row>
    <row r="745" spans="1:8" x14ac:dyDescent="0.25">
      <c r="A745">
        <v>744</v>
      </c>
      <c r="B745" s="1">
        <v>44557</v>
      </c>
      <c r="C745" t="s">
        <v>6</v>
      </c>
      <c r="D745">
        <v>5870</v>
      </c>
      <c r="E745">
        <f>IF(Tabela1[[#This Row],[magazyn]]="Ogrodzieniec",E744+Tabela1[[#This Row],[wielkosc_zamowienia]],E744)</f>
        <v>1098730</v>
      </c>
      <c r="F745">
        <f>IF(Tabela1[[#This Row],[magazyn]]="Malbork",F744+Tabela1[[#This Row],[wielkosc_zamowienia]],F744)</f>
        <v>941830</v>
      </c>
      <c r="G745">
        <f>IF(Tabela1[[#This Row],[magazyn]]="Przemysl",G744+Tabela1[[#This Row],[wielkosc_zamowienia]],G744)</f>
        <v>1039650</v>
      </c>
      <c r="H745">
        <f>IF(Tabela1[[#This Row],[magazyn]]="Gniezno",H744+Tabela1[[#This Row],[wielkosc_zamowienia]],H744)</f>
        <v>803610</v>
      </c>
    </row>
    <row r="746" spans="1:8" x14ac:dyDescent="0.25">
      <c r="A746">
        <v>745</v>
      </c>
      <c r="B746" s="1">
        <v>44557</v>
      </c>
      <c r="C746" t="s">
        <v>5</v>
      </c>
      <c r="D746">
        <v>8040</v>
      </c>
      <c r="E746">
        <f>IF(Tabela1[[#This Row],[magazyn]]="Ogrodzieniec",E745+Tabela1[[#This Row],[wielkosc_zamowienia]],E745)</f>
        <v>1098730</v>
      </c>
      <c r="F746">
        <f>IF(Tabela1[[#This Row],[magazyn]]="Malbork",F745+Tabela1[[#This Row],[wielkosc_zamowienia]],F745)</f>
        <v>941830</v>
      </c>
      <c r="G746">
        <f>IF(Tabela1[[#This Row],[magazyn]]="Przemysl",G745+Tabela1[[#This Row],[wielkosc_zamowienia]],G745)</f>
        <v>1047690</v>
      </c>
      <c r="H746">
        <f>IF(Tabela1[[#This Row],[magazyn]]="Gniezno",H745+Tabela1[[#This Row],[wielkosc_zamowienia]],H745)</f>
        <v>803610</v>
      </c>
    </row>
    <row r="747" spans="1:8" x14ac:dyDescent="0.25">
      <c r="A747">
        <v>746</v>
      </c>
      <c r="B747" s="1">
        <v>44557</v>
      </c>
      <c r="C747" t="s">
        <v>4</v>
      </c>
      <c r="D747">
        <v>8030</v>
      </c>
      <c r="E747">
        <f>IF(Tabela1[[#This Row],[magazyn]]="Ogrodzieniec",E746+Tabela1[[#This Row],[wielkosc_zamowienia]],E746)</f>
        <v>1106760</v>
      </c>
      <c r="F747">
        <f>IF(Tabela1[[#This Row],[magazyn]]="Malbork",F746+Tabela1[[#This Row],[wielkosc_zamowienia]],F746)</f>
        <v>941830</v>
      </c>
      <c r="G747">
        <f>IF(Tabela1[[#This Row],[magazyn]]="Przemysl",G746+Tabela1[[#This Row],[wielkosc_zamowienia]],G746)</f>
        <v>1047690</v>
      </c>
      <c r="H747">
        <f>IF(Tabela1[[#This Row],[magazyn]]="Gniezno",H746+Tabela1[[#This Row],[wielkosc_zamowienia]],H746)</f>
        <v>803610</v>
      </c>
    </row>
    <row r="748" spans="1:8" x14ac:dyDescent="0.25">
      <c r="A748">
        <v>747</v>
      </c>
      <c r="B748" s="1">
        <v>44558</v>
      </c>
      <c r="C748" t="s">
        <v>5</v>
      </c>
      <c r="D748">
        <v>4140</v>
      </c>
      <c r="E748">
        <f>IF(Tabela1[[#This Row],[magazyn]]="Ogrodzieniec",E747+Tabela1[[#This Row],[wielkosc_zamowienia]],E747)</f>
        <v>1106760</v>
      </c>
      <c r="F748">
        <f>IF(Tabela1[[#This Row],[magazyn]]="Malbork",F747+Tabela1[[#This Row],[wielkosc_zamowienia]],F747)</f>
        <v>941830</v>
      </c>
      <c r="G748">
        <f>IF(Tabela1[[#This Row],[magazyn]]="Przemysl",G747+Tabela1[[#This Row],[wielkosc_zamowienia]],G747)</f>
        <v>1051830</v>
      </c>
      <c r="H748">
        <f>IF(Tabela1[[#This Row],[magazyn]]="Gniezno",H747+Tabela1[[#This Row],[wielkosc_zamowienia]],H747)</f>
        <v>803610</v>
      </c>
    </row>
    <row r="749" spans="1:8" x14ac:dyDescent="0.25">
      <c r="A749">
        <v>748</v>
      </c>
      <c r="B749" s="1">
        <v>44558</v>
      </c>
      <c r="C749" t="s">
        <v>4</v>
      </c>
      <c r="D749">
        <v>1410</v>
      </c>
      <c r="E749">
        <f>IF(Tabela1[[#This Row],[magazyn]]="Ogrodzieniec",E748+Tabela1[[#This Row],[wielkosc_zamowienia]],E748)</f>
        <v>1108170</v>
      </c>
      <c r="F749">
        <f>IF(Tabela1[[#This Row],[magazyn]]="Malbork",F748+Tabela1[[#This Row],[wielkosc_zamowienia]],F748)</f>
        <v>941830</v>
      </c>
      <c r="G749">
        <f>IF(Tabela1[[#This Row],[magazyn]]="Przemysl",G748+Tabela1[[#This Row],[wielkosc_zamowienia]],G748)</f>
        <v>1051830</v>
      </c>
      <c r="H749">
        <f>IF(Tabela1[[#This Row],[magazyn]]="Gniezno",H748+Tabela1[[#This Row],[wielkosc_zamowienia]],H748)</f>
        <v>803610</v>
      </c>
    </row>
    <row r="750" spans="1:8" x14ac:dyDescent="0.25">
      <c r="A750">
        <v>749</v>
      </c>
      <c r="B750" s="1">
        <v>44558</v>
      </c>
      <c r="C750" t="s">
        <v>6</v>
      </c>
      <c r="D750">
        <v>4500</v>
      </c>
      <c r="E750">
        <f>IF(Tabela1[[#This Row],[magazyn]]="Ogrodzieniec",E749+Tabela1[[#This Row],[wielkosc_zamowienia]],E749)</f>
        <v>1108170</v>
      </c>
      <c r="F750">
        <f>IF(Tabela1[[#This Row],[magazyn]]="Malbork",F749+Tabela1[[#This Row],[wielkosc_zamowienia]],F749)</f>
        <v>941830</v>
      </c>
      <c r="G750">
        <f>IF(Tabela1[[#This Row],[magazyn]]="Przemysl",G749+Tabela1[[#This Row],[wielkosc_zamowienia]],G749)</f>
        <v>1051830</v>
      </c>
      <c r="H750">
        <f>IF(Tabela1[[#This Row],[magazyn]]="Gniezno",H749+Tabela1[[#This Row],[wielkosc_zamowienia]],H749)</f>
        <v>808110</v>
      </c>
    </row>
    <row r="751" spans="1:8" x14ac:dyDescent="0.25">
      <c r="A751">
        <v>750</v>
      </c>
      <c r="B751" s="1">
        <v>44559</v>
      </c>
      <c r="C751" t="s">
        <v>5</v>
      </c>
      <c r="D751">
        <v>4050</v>
      </c>
      <c r="E751">
        <f>IF(Tabela1[[#This Row],[magazyn]]="Ogrodzieniec",E750+Tabela1[[#This Row],[wielkosc_zamowienia]],E750)</f>
        <v>1108170</v>
      </c>
      <c r="F751">
        <f>IF(Tabela1[[#This Row],[magazyn]]="Malbork",F750+Tabela1[[#This Row],[wielkosc_zamowienia]],F750)</f>
        <v>941830</v>
      </c>
      <c r="G751">
        <f>IF(Tabela1[[#This Row],[magazyn]]="Przemysl",G750+Tabela1[[#This Row],[wielkosc_zamowienia]],G750)</f>
        <v>1055880</v>
      </c>
      <c r="H751">
        <f>IF(Tabela1[[#This Row],[magazyn]]="Gniezno",H750+Tabela1[[#This Row],[wielkosc_zamowienia]],H750)</f>
        <v>808110</v>
      </c>
    </row>
    <row r="752" spans="1:8" x14ac:dyDescent="0.25">
      <c r="A752">
        <v>751</v>
      </c>
      <c r="B752" s="1">
        <v>44559</v>
      </c>
      <c r="C752" t="s">
        <v>4</v>
      </c>
      <c r="D752">
        <v>7390</v>
      </c>
      <c r="E752">
        <f>IF(Tabela1[[#This Row],[magazyn]]="Ogrodzieniec",E751+Tabela1[[#This Row],[wielkosc_zamowienia]],E751)</f>
        <v>1115560</v>
      </c>
      <c r="F752">
        <f>IF(Tabela1[[#This Row],[magazyn]]="Malbork",F751+Tabela1[[#This Row],[wielkosc_zamowienia]],F751)</f>
        <v>941830</v>
      </c>
      <c r="G752">
        <f>IF(Tabela1[[#This Row],[magazyn]]="Przemysl",G751+Tabela1[[#This Row],[wielkosc_zamowienia]],G751)</f>
        <v>1055880</v>
      </c>
      <c r="H752">
        <f>IF(Tabela1[[#This Row],[magazyn]]="Gniezno",H751+Tabela1[[#This Row],[wielkosc_zamowienia]],H751)</f>
        <v>808110</v>
      </c>
    </row>
    <row r="753" spans="1:8" x14ac:dyDescent="0.25">
      <c r="A753">
        <v>752</v>
      </c>
      <c r="B753" s="1">
        <v>44560</v>
      </c>
      <c r="C753" t="s">
        <v>6</v>
      </c>
      <c r="D753">
        <v>4600</v>
      </c>
      <c r="E753">
        <f>IF(Tabela1[[#This Row],[magazyn]]="Ogrodzieniec",E752+Tabela1[[#This Row],[wielkosc_zamowienia]],E752)</f>
        <v>1115560</v>
      </c>
      <c r="F753">
        <f>IF(Tabela1[[#This Row],[magazyn]]="Malbork",F752+Tabela1[[#This Row],[wielkosc_zamowienia]],F752)</f>
        <v>941830</v>
      </c>
      <c r="G753">
        <f>IF(Tabela1[[#This Row],[magazyn]]="Przemysl",G752+Tabela1[[#This Row],[wielkosc_zamowienia]],G752)</f>
        <v>1055880</v>
      </c>
      <c r="H753">
        <f>IF(Tabela1[[#This Row],[magazyn]]="Gniezno",H752+Tabela1[[#This Row],[wielkosc_zamowienia]],H752)</f>
        <v>812710</v>
      </c>
    </row>
    <row r="754" spans="1:8" x14ac:dyDescent="0.25">
      <c r="A754">
        <v>753</v>
      </c>
      <c r="B754" s="1">
        <v>44560</v>
      </c>
      <c r="C754" t="s">
        <v>5</v>
      </c>
      <c r="D754">
        <v>7040</v>
      </c>
      <c r="E754">
        <f>IF(Tabela1[[#This Row],[magazyn]]="Ogrodzieniec",E753+Tabela1[[#This Row],[wielkosc_zamowienia]],E753)</f>
        <v>1115560</v>
      </c>
      <c r="F754">
        <f>IF(Tabela1[[#This Row],[magazyn]]="Malbork",F753+Tabela1[[#This Row],[wielkosc_zamowienia]],F753)</f>
        <v>941830</v>
      </c>
      <c r="G754">
        <f>IF(Tabela1[[#This Row],[magazyn]]="Przemysl",G753+Tabela1[[#This Row],[wielkosc_zamowienia]],G753)</f>
        <v>1062920</v>
      </c>
      <c r="H754">
        <f>IF(Tabela1[[#This Row],[magazyn]]="Gniezno",H753+Tabela1[[#This Row],[wielkosc_zamowienia]],H753)</f>
        <v>812710</v>
      </c>
    </row>
    <row r="755" spans="1:8" x14ac:dyDescent="0.25">
      <c r="A755">
        <v>754</v>
      </c>
      <c r="B755" s="1">
        <v>44560</v>
      </c>
      <c r="C755" t="s">
        <v>7</v>
      </c>
      <c r="D755">
        <v>2410</v>
      </c>
      <c r="E755">
        <f>IF(Tabela1[[#This Row],[magazyn]]="Ogrodzieniec",E754+Tabela1[[#This Row],[wielkosc_zamowienia]],E754)</f>
        <v>1115560</v>
      </c>
      <c r="F755">
        <f>IF(Tabela1[[#This Row],[magazyn]]="Malbork",F754+Tabela1[[#This Row],[wielkosc_zamowienia]],F754)</f>
        <v>944240</v>
      </c>
      <c r="G755">
        <f>IF(Tabela1[[#This Row],[magazyn]]="Przemysl",G754+Tabela1[[#This Row],[wielkosc_zamowienia]],G754)</f>
        <v>1062920</v>
      </c>
      <c r="H755">
        <f>IF(Tabela1[[#This Row],[magazyn]]="Gniezno",H754+Tabela1[[#This Row],[wielkosc_zamowienia]],H754)</f>
        <v>812710</v>
      </c>
    </row>
    <row r="756" spans="1:8" x14ac:dyDescent="0.25">
      <c r="A756">
        <v>755</v>
      </c>
      <c r="B756" s="1">
        <v>44561</v>
      </c>
      <c r="C756" t="s">
        <v>6</v>
      </c>
      <c r="D756">
        <v>6290</v>
      </c>
      <c r="E756">
        <f>IF(Tabela1[[#This Row],[magazyn]]="Ogrodzieniec",E755+Tabela1[[#This Row],[wielkosc_zamowienia]],E755)</f>
        <v>1115560</v>
      </c>
      <c r="F756">
        <f>IF(Tabela1[[#This Row],[magazyn]]="Malbork",F755+Tabela1[[#This Row],[wielkosc_zamowienia]],F755)</f>
        <v>944240</v>
      </c>
      <c r="G756">
        <f>IF(Tabela1[[#This Row],[magazyn]]="Przemysl",G755+Tabela1[[#This Row],[wielkosc_zamowienia]],G755)</f>
        <v>1062920</v>
      </c>
      <c r="H756">
        <f>IF(Tabela1[[#This Row],[magazyn]]="Gniezno",H755+Tabela1[[#This Row],[wielkosc_zamowienia]],H755)</f>
        <v>819000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FD6-CDF9-4EA4-80C1-4E2B46B05337}">
  <dimension ref="A1:B6"/>
  <sheetViews>
    <sheetView workbookViewId="0">
      <selection activeCell="R13" sqref="R13"/>
    </sheetView>
  </sheetViews>
  <sheetFormatPr defaultRowHeight="15" x14ac:dyDescent="0.25"/>
  <cols>
    <col min="1" max="1" width="17.28515625" customWidth="1"/>
    <col min="2" max="2" width="26.5703125" customWidth="1"/>
  </cols>
  <sheetData>
    <row r="1" spans="1:2" x14ac:dyDescent="0.25">
      <c r="A1" t="s">
        <v>387</v>
      </c>
    </row>
    <row r="2" spans="1:2" x14ac:dyDescent="0.25">
      <c r="A2" t="s">
        <v>390</v>
      </c>
      <c r="B2" t="s">
        <v>391</v>
      </c>
    </row>
    <row r="3" spans="1:2" x14ac:dyDescent="0.25">
      <c r="A3" t="s">
        <v>386</v>
      </c>
      <c r="B3">
        <v>819000</v>
      </c>
    </row>
    <row r="4" spans="1:2" x14ac:dyDescent="0.25">
      <c r="A4" t="s">
        <v>388</v>
      </c>
      <c r="B4">
        <v>944240</v>
      </c>
    </row>
    <row r="5" spans="1:2" x14ac:dyDescent="0.25">
      <c r="A5" t="s">
        <v>389</v>
      </c>
      <c r="B5">
        <f>1115560</f>
        <v>1115560</v>
      </c>
    </row>
    <row r="6" spans="1:2" x14ac:dyDescent="0.25">
      <c r="A6" t="s">
        <v>385</v>
      </c>
      <c r="B6">
        <v>1062920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BB6C-CE0D-4F4C-8427-F91D521C9344}">
  <dimension ref="A1:E365"/>
  <sheetViews>
    <sheetView workbookViewId="0">
      <selection activeCell="E129" sqref="E129"/>
    </sheetView>
  </sheetViews>
  <sheetFormatPr defaultRowHeight="15" x14ac:dyDescent="0.25"/>
  <cols>
    <col min="1" max="1" width="17.42578125" customWidth="1"/>
    <col min="2" max="2" width="29.140625" customWidth="1"/>
    <col min="3" max="3" width="22.140625" customWidth="1"/>
    <col min="4" max="4" width="16" customWidth="1"/>
    <col min="5" max="5" width="25.28515625" customWidth="1"/>
    <col min="8" max="8" width="9.85546875" bestFit="1" customWidth="1"/>
  </cols>
  <sheetData>
    <row r="1" spans="1:5" x14ac:dyDescent="0.25">
      <c r="A1" t="s">
        <v>13</v>
      </c>
      <c r="B1" t="s">
        <v>405</v>
      </c>
      <c r="C1" s="6" t="s">
        <v>406</v>
      </c>
      <c r="D1" s="6" t="s">
        <v>407</v>
      </c>
      <c r="E1" s="6" t="s">
        <v>380</v>
      </c>
    </row>
    <row r="2" spans="1:5" x14ac:dyDescent="0.25">
      <c r="A2" s="5" t="s">
        <v>16</v>
      </c>
      <c r="B2" s="4">
        <v>10900</v>
      </c>
      <c r="C2" s="4" t="str">
        <f>IF(OR(WEEKDAY(Tabela3[[#This Row],[Etykiety wierszy]])=1,WEEKDAY(Tabela3[[#This Row],[Etykiety wierszy]])=7),"5000","12000")</f>
        <v>12000</v>
      </c>
      <c r="D2" s="4">
        <f>30000+Tabela3[[#This Row],[produkcja]]-Tabela3[[#This Row],[Suma z wielkosc_zamowienia]]</f>
        <v>31100</v>
      </c>
      <c r="E2" s="4">
        <f>IF(Tabela3[[#This Row],[status magazynu]]&lt;0,Tabela3[[#This Row],[produkcja]],0)</f>
        <v>0</v>
      </c>
    </row>
    <row r="3" spans="1:5" x14ac:dyDescent="0.25">
      <c r="A3" s="5" t="s">
        <v>17</v>
      </c>
      <c r="B3" s="4">
        <v>15480</v>
      </c>
      <c r="C3" s="4" t="str">
        <f>IF(OR(WEEKDAY(Tabela3[[#This Row],[Etykiety wierszy]])=1,WEEKDAY(Tabela3[[#This Row],[Etykiety wierszy]])=7),"5000","12000")</f>
        <v>12000</v>
      </c>
      <c r="D3" s="4">
        <f>D2+Tabela3[[#This Row],[produkcja]]-Tabela3[[#This Row],[Suma z wielkosc_zamowienia]]</f>
        <v>27620</v>
      </c>
      <c r="E3" s="4">
        <f>IF(Tabela3[[#This Row],[status magazynu]]&lt;0,Tabela3[[#This Row],[produkcja]],0)</f>
        <v>0</v>
      </c>
    </row>
    <row r="4" spans="1:5" x14ac:dyDescent="0.25">
      <c r="A4" s="5" t="s">
        <v>18</v>
      </c>
      <c r="B4" s="4">
        <v>3600</v>
      </c>
      <c r="C4" s="4" t="str">
        <f>IF(OR(WEEKDAY(Tabela3[[#This Row],[Etykiety wierszy]])=1,WEEKDAY(Tabela3[[#This Row],[Etykiety wierszy]])=7),"5000","12000")</f>
        <v>12000</v>
      </c>
      <c r="D4" s="4">
        <f>D3+Tabela3[[#This Row],[produkcja]]-Tabela3[[#This Row],[Suma z wielkosc_zamowienia]]</f>
        <v>36020</v>
      </c>
      <c r="E4" s="4">
        <f>IF(Tabela3[[#This Row],[status magazynu]]&lt;0,Tabela3[[#This Row],[produkcja]],0)</f>
        <v>0</v>
      </c>
    </row>
    <row r="5" spans="1:5" x14ac:dyDescent="0.25">
      <c r="A5" s="5" t="s">
        <v>19</v>
      </c>
      <c r="B5" s="4">
        <v>16870</v>
      </c>
      <c r="C5" s="4" t="str">
        <f>IF(OR(WEEKDAY(Tabela3[[#This Row],[Etykiety wierszy]])=1,WEEKDAY(Tabela3[[#This Row],[Etykiety wierszy]])=7),"5000","12000")</f>
        <v>12000</v>
      </c>
      <c r="D5" s="4">
        <f>D4+Tabela3[[#This Row],[produkcja]]-Tabela3[[#This Row],[Suma z wielkosc_zamowienia]]</f>
        <v>31150</v>
      </c>
      <c r="E5" s="4">
        <f>IF(Tabela3[[#This Row],[status magazynu]]&lt;0,Tabela3[[#This Row],[produkcja]],0)</f>
        <v>0</v>
      </c>
    </row>
    <row r="6" spans="1:5" x14ac:dyDescent="0.25">
      <c r="A6" s="5" t="s">
        <v>20</v>
      </c>
      <c r="B6" s="4">
        <v>14380</v>
      </c>
      <c r="C6" s="4" t="str">
        <f>IF(OR(WEEKDAY(Tabela3[[#This Row],[Etykiety wierszy]])=1,WEEKDAY(Tabela3[[#This Row],[Etykiety wierszy]])=7),"5000","12000")</f>
        <v>12000</v>
      </c>
      <c r="D6" s="4">
        <f>D5+Tabela3[[#This Row],[produkcja]]-Tabela3[[#This Row],[Suma z wielkosc_zamowienia]]</f>
        <v>28770</v>
      </c>
      <c r="E6" s="4">
        <f>IF(Tabela3[[#This Row],[status magazynu]]&lt;0,Tabela3[[#This Row],[produkcja]],0)</f>
        <v>0</v>
      </c>
    </row>
    <row r="7" spans="1:5" x14ac:dyDescent="0.25">
      <c r="A7" s="5" t="s">
        <v>21</v>
      </c>
      <c r="B7" s="4">
        <v>8170</v>
      </c>
      <c r="C7" s="4" t="str">
        <f>IF(OR(WEEKDAY(Tabela3[[#This Row],[Etykiety wierszy]])=1,WEEKDAY(Tabela3[[#This Row],[Etykiety wierszy]])=7),"5000","12000")</f>
        <v>5000</v>
      </c>
      <c r="D7" s="4">
        <f>D6+Tabela3[[#This Row],[produkcja]]-Tabela3[[#This Row],[Suma z wielkosc_zamowienia]]</f>
        <v>25600</v>
      </c>
      <c r="E7" s="4">
        <f>IF(Tabela3[[#This Row],[status magazynu]]&lt;0,Tabela3[[#This Row],[produkcja]],0)</f>
        <v>0</v>
      </c>
    </row>
    <row r="8" spans="1:5" x14ac:dyDescent="0.25">
      <c r="A8" s="5" t="s">
        <v>22</v>
      </c>
      <c r="B8" s="4">
        <v>14070</v>
      </c>
      <c r="C8" s="4" t="str">
        <f>IF(OR(WEEKDAY(Tabela3[[#This Row],[Etykiety wierszy]])=1,WEEKDAY(Tabela3[[#This Row],[Etykiety wierszy]])=7),"5000","12000")</f>
        <v>5000</v>
      </c>
      <c r="D8" s="4">
        <f>D7+Tabela3[[#This Row],[produkcja]]-Tabela3[[#This Row],[Suma z wielkosc_zamowienia]]</f>
        <v>16530</v>
      </c>
      <c r="E8" s="4">
        <f>IF(Tabela3[[#This Row],[status magazynu]]&lt;0,Tabela3[[#This Row],[produkcja]],0)</f>
        <v>0</v>
      </c>
    </row>
    <row r="9" spans="1:5" x14ac:dyDescent="0.25">
      <c r="A9" s="5" t="s">
        <v>23</v>
      </c>
      <c r="B9" s="4">
        <v>9000</v>
      </c>
      <c r="C9" s="4" t="str">
        <f>IF(OR(WEEKDAY(Tabela3[[#This Row],[Etykiety wierszy]])=1,WEEKDAY(Tabela3[[#This Row],[Etykiety wierszy]])=7),"5000","12000")</f>
        <v>12000</v>
      </c>
      <c r="D9" s="4">
        <f>D8+Tabela3[[#This Row],[produkcja]]-Tabela3[[#This Row],[Suma z wielkosc_zamowienia]]</f>
        <v>19530</v>
      </c>
      <c r="E9" s="4">
        <f>IF(Tabela3[[#This Row],[status magazynu]]&lt;0,Tabela3[[#This Row],[produkcja]],0)</f>
        <v>0</v>
      </c>
    </row>
    <row r="10" spans="1:5" x14ac:dyDescent="0.25">
      <c r="A10" s="5" t="s">
        <v>24</v>
      </c>
      <c r="B10" s="4">
        <v>7850</v>
      </c>
      <c r="C10" s="4" t="str">
        <f>IF(OR(WEEKDAY(Tabela3[[#This Row],[Etykiety wierszy]])=1,WEEKDAY(Tabela3[[#This Row],[Etykiety wierszy]])=7),"5000","12000")</f>
        <v>12000</v>
      </c>
      <c r="D10" s="4">
        <f>D9+Tabela3[[#This Row],[produkcja]]-Tabela3[[#This Row],[Suma z wielkosc_zamowienia]]</f>
        <v>23680</v>
      </c>
      <c r="E10" s="4">
        <f>IF(Tabela3[[#This Row],[status magazynu]]&lt;0,Tabela3[[#This Row],[produkcja]],0)</f>
        <v>0</v>
      </c>
    </row>
    <row r="11" spans="1:5" x14ac:dyDescent="0.25">
      <c r="A11" s="5" t="s">
        <v>25</v>
      </c>
      <c r="B11" s="4">
        <v>20420</v>
      </c>
      <c r="C11" s="4" t="str">
        <f>IF(OR(WEEKDAY(Tabela3[[#This Row],[Etykiety wierszy]])=1,WEEKDAY(Tabela3[[#This Row],[Etykiety wierszy]])=7),"5000","12000")</f>
        <v>12000</v>
      </c>
      <c r="D11" s="4">
        <f>D10+Tabela3[[#This Row],[produkcja]]-Tabela3[[#This Row],[Suma z wielkosc_zamowienia]]</f>
        <v>15260</v>
      </c>
      <c r="E11" s="4">
        <f>IF(Tabela3[[#This Row],[status magazynu]]&lt;0,Tabela3[[#This Row],[produkcja]],0)</f>
        <v>0</v>
      </c>
    </row>
    <row r="12" spans="1:5" x14ac:dyDescent="0.25">
      <c r="A12" s="5" t="s">
        <v>26</v>
      </c>
      <c r="B12" s="4">
        <v>4800</v>
      </c>
      <c r="C12" s="4" t="str">
        <f>IF(OR(WEEKDAY(Tabela3[[#This Row],[Etykiety wierszy]])=1,WEEKDAY(Tabela3[[#This Row],[Etykiety wierszy]])=7),"5000","12000")</f>
        <v>12000</v>
      </c>
      <c r="D12" s="4">
        <f>D11+Tabela3[[#This Row],[produkcja]]-Tabela3[[#This Row],[Suma z wielkosc_zamowienia]]</f>
        <v>22460</v>
      </c>
      <c r="E12" s="4">
        <f>IF(Tabela3[[#This Row],[status magazynu]]&lt;0,Tabela3[[#This Row],[produkcja]],0)</f>
        <v>0</v>
      </c>
    </row>
    <row r="13" spans="1:5" x14ac:dyDescent="0.25">
      <c r="A13" s="5" t="s">
        <v>27</v>
      </c>
      <c r="B13" s="4">
        <v>8650</v>
      </c>
      <c r="C13" s="4" t="str">
        <f>IF(OR(WEEKDAY(Tabela3[[#This Row],[Etykiety wierszy]])=1,WEEKDAY(Tabela3[[#This Row],[Etykiety wierszy]])=7),"5000","12000")</f>
        <v>12000</v>
      </c>
      <c r="D13" s="4">
        <f>D12+Tabela3[[#This Row],[produkcja]]-Tabela3[[#This Row],[Suma z wielkosc_zamowienia]]</f>
        <v>25810</v>
      </c>
      <c r="E13" s="4">
        <f>IF(Tabela3[[#This Row],[status magazynu]]&lt;0,Tabela3[[#This Row],[produkcja]],0)</f>
        <v>0</v>
      </c>
    </row>
    <row r="14" spans="1:5" x14ac:dyDescent="0.25">
      <c r="A14" s="5" t="s">
        <v>28</v>
      </c>
      <c r="B14" s="4">
        <v>8910</v>
      </c>
      <c r="C14" s="4" t="str">
        <f>IF(OR(WEEKDAY(Tabela3[[#This Row],[Etykiety wierszy]])=1,WEEKDAY(Tabela3[[#This Row],[Etykiety wierszy]])=7),"5000","12000")</f>
        <v>5000</v>
      </c>
      <c r="D14" s="4">
        <f>D13+Tabela3[[#This Row],[produkcja]]-Tabela3[[#This Row],[Suma z wielkosc_zamowienia]]</f>
        <v>21900</v>
      </c>
      <c r="E14" s="4">
        <f>IF(Tabela3[[#This Row],[status magazynu]]&lt;0,Tabela3[[#This Row],[produkcja]],0)</f>
        <v>0</v>
      </c>
    </row>
    <row r="15" spans="1:5" x14ac:dyDescent="0.25">
      <c r="A15" s="5" t="s">
        <v>29</v>
      </c>
      <c r="B15" s="4">
        <v>16080</v>
      </c>
      <c r="C15" s="4" t="str">
        <f>IF(OR(WEEKDAY(Tabela3[[#This Row],[Etykiety wierszy]])=1,WEEKDAY(Tabela3[[#This Row],[Etykiety wierszy]])=7),"5000","12000")</f>
        <v>5000</v>
      </c>
      <c r="D15" s="4">
        <f>D14+Tabela3[[#This Row],[produkcja]]-Tabela3[[#This Row],[Suma z wielkosc_zamowienia]]</f>
        <v>10820</v>
      </c>
      <c r="E15" s="4">
        <f>IF(Tabela3[[#This Row],[status magazynu]]&lt;0,Tabela3[[#This Row],[produkcja]],0)</f>
        <v>0</v>
      </c>
    </row>
    <row r="16" spans="1:5" x14ac:dyDescent="0.25">
      <c r="A16" s="5" t="s">
        <v>30</v>
      </c>
      <c r="B16" s="4">
        <v>1990</v>
      </c>
      <c r="C16" s="4" t="str">
        <f>IF(OR(WEEKDAY(Tabela3[[#This Row],[Etykiety wierszy]])=1,WEEKDAY(Tabela3[[#This Row],[Etykiety wierszy]])=7),"5000","12000")</f>
        <v>12000</v>
      </c>
      <c r="D16" s="4">
        <f>D15+Tabela3[[#This Row],[produkcja]]-Tabela3[[#This Row],[Suma z wielkosc_zamowienia]]</f>
        <v>20830</v>
      </c>
      <c r="E16" s="4">
        <f>IF(Tabela3[[#This Row],[status magazynu]]&lt;0,Tabela3[[#This Row],[produkcja]],0)</f>
        <v>0</v>
      </c>
    </row>
    <row r="17" spans="1:5" x14ac:dyDescent="0.25">
      <c r="A17" s="5" t="s">
        <v>31</v>
      </c>
      <c r="B17" s="4">
        <v>14320</v>
      </c>
      <c r="C17" s="4" t="str">
        <f>IF(OR(WEEKDAY(Tabela3[[#This Row],[Etykiety wierszy]])=1,WEEKDAY(Tabela3[[#This Row],[Etykiety wierszy]])=7),"5000","12000")</f>
        <v>12000</v>
      </c>
      <c r="D17" s="4">
        <f>D16+Tabela3[[#This Row],[produkcja]]-Tabela3[[#This Row],[Suma z wielkosc_zamowienia]]</f>
        <v>18510</v>
      </c>
      <c r="E17" s="4">
        <f>IF(Tabela3[[#This Row],[status magazynu]]&lt;0,Tabela3[[#This Row],[produkcja]],0)</f>
        <v>0</v>
      </c>
    </row>
    <row r="18" spans="1:5" x14ac:dyDescent="0.25">
      <c r="A18" s="5" t="s">
        <v>32</v>
      </c>
      <c r="B18" s="4">
        <v>4150</v>
      </c>
      <c r="C18" s="4" t="str">
        <f>IF(OR(WEEKDAY(Tabela3[[#This Row],[Etykiety wierszy]])=1,WEEKDAY(Tabela3[[#This Row],[Etykiety wierszy]])=7),"5000","12000")</f>
        <v>12000</v>
      </c>
      <c r="D18" s="4">
        <f>D17+Tabela3[[#This Row],[produkcja]]-Tabela3[[#This Row],[Suma z wielkosc_zamowienia]]</f>
        <v>26360</v>
      </c>
      <c r="E18" s="4">
        <f>IF(Tabela3[[#This Row],[status magazynu]]&lt;0,Tabela3[[#This Row],[produkcja]],0)</f>
        <v>0</v>
      </c>
    </row>
    <row r="19" spans="1:5" x14ac:dyDescent="0.25">
      <c r="A19" s="5" t="s">
        <v>33</v>
      </c>
      <c r="B19" s="4">
        <v>5040</v>
      </c>
      <c r="C19" s="4" t="str">
        <f>IF(OR(WEEKDAY(Tabela3[[#This Row],[Etykiety wierszy]])=1,WEEKDAY(Tabela3[[#This Row],[Etykiety wierszy]])=7),"5000","12000")</f>
        <v>12000</v>
      </c>
      <c r="D19" s="4">
        <f>D18+Tabela3[[#This Row],[produkcja]]-Tabela3[[#This Row],[Suma z wielkosc_zamowienia]]</f>
        <v>33320</v>
      </c>
      <c r="E19" s="4">
        <f>IF(Tabela3[[#This Row],[status magazynu]]&lt;0,Tabela3[[#This Row],[produkcja]],0)</f>
        <v>0</v>
      </c>
    </row>
    <row r="20" spans="1:5" x14ac:dyDescent="0.25">
      <c r="A20" s="5" t="s">
        <v>34</v>
      </c>
      <c r="B20" s="4">
        <v>10050</v>
      </c>
      <c r="C20" s="4" t="str">
        <f>IF(OR(WEEKDAY(Tabela3[[#This Row],[Etykiety wierszy]])=1,WEEKDAY(Tabela3[[#This Row],[Etykiety wierszy]])=7),"5000","12000")</f>
        <v>12000</v>
      </c>
      <c r="D20" s="4">
        <f>D19+Tabela3[[#This Row],[produkcja]]-Tabela3[[#This Row],[Suma z wielkosc_zamowienia]]</f>
        <v>35270</v>
      </c>
      <c r="E20" s="4">
        <f>IF(Tabela3[[#This Row],[status magazynu]]&lt;0,Tabela3[[#This Row],[produkcja]],0)</f>
        <v>0</v>
      </c>
    </row>
    <row r="21" spans="1:5" x14ac:dyDescent="0.25">
      <c r="A21" s="5" t="s">
        <v>35</v>
      </c>
      <c r="B21" s="4">
        <v>4270</v>
      </c>
      <c r="C21" s="4" t="str">
        <f>IF(OR(WEEKDAY(Tabela3[[#This Row],[Etykiety wierszy]])=1,WEEKDAY(Tabela3[[#This Row],[Etykiety wierszy]])=7),"5000","12000")</f>
        <v>5000</v>
      </c>
      <c r="D21" s="4">
        <f>D20+Tabela3[[#This Row],[produkcja]]-Tabela3[[#This Row],[Suma z wielkosc_zamowienia]]</f>
        <v>36000</v>
      </c>
      <c r="E21" s="4">
        <f>IF(Tabela3[[#This Row],[status magazynu]]&lt;0,Tabela3[[#This Row],[produkcja]],0)</f>
        <v>0</v>
      </c>
    </row>
    <row r="22" spans="1:5" x14ac:dyDescent="0.25">
      <c r="A22" s="5" t="s">
        <v>36</v>
      </c>
      <c r="B22" s="4">
        <v>10140</v>
      </c>
      <c r="C22" s="4" t="str">
        <f>IF(OR(WEEKDAY(Tabela3[[#This Row],[Etykiety wierszy]])=1,WEEKDAY(Tabela3[[#This Row],[Etykiety wierszy]])=7),"5000","12000")</f>
        <v>5000</v>
      </c>
      <c r="D22" s="4">
        <f>D21+Tabela3[[#This Row],[produkcja]]-Tabela3[[#This Row],[Suma z wielkosc_zamowienia]]</f>
        <v>30860</v>
      </c>
      <c r="E22" s="4">
        <f>IF(Tabela3[[#This Row],[status magazynu]]&lt;0,Tabela3[[#This Row],[produkcja]],0)</f>
        <v>0</v>
      </c>
    </row>
    <row r="23" spans="1:5" x14ac:dyDescent="0.25">
      <c r="A23" s="5" t="s">
        <v>37</v>
      </c>
      <c r="B23" s="4">
        <v>2870</v>
      </c>
      <c r="C23" s="4" t="str">
        <f>IF(OR(WEEKDAY(Tabela3[[#This Row],[Etykiety wierszy]])=1,WEEKDAY(Tabela3[[#This Row],[Etykiety wierszy]])=7),"5000","12000")</f>
        <v>12000</v>
      </c>
      <c r="D23" s="4">
        <f>D22+Tabela3[[#This Row],[produkcja]]-Tabela3[[#This Row],[Suma z wielkosc_zamowienia]]</f>
        <v>39990</v>
      </c>
      <c r="E23" s="4">
        <f>IF(Tabela3[[#This Row],[status magazynu]]&lt;0,Tabela3[[#This Row],[produkcja]],0)</f>
        <v>0</v>
      </c>
    </row>
    <row r="24" spans="1:5" x14ac:dyDescent="0.25">
      <c r="A24" s="5" t="s">
        <v>38</v>
      </c>
      <c r="B24" s="4">
        <v>8690</v>
      </c>
      <c r="C24" s="4" t="str">
        <f>IF(OR(WEEKDAY(Tabela3[[#This Row],[Etykiety wierszy]])=1,WEEKDAY(Tabela3[[#This Row],[Etykiety wierszy]])=7),"5000","12000")</f>
        <v>12000</v>
      </c>
      <c r="D24" s="4">
        <f>D23+Tabela3[[#This Row],[produkcja]]-Tabela3[[#This Row],[Suma z wielkosc_zamowienia]]</f>
        <v>43300</v>
      </c>
      <c r="E24" s="4">
        <f>IF(Tabela3[[#This Row],[status magazynu]]&lt;0,Tabela3[[#This Row],[produkcja]],0)</f>
        <v>0</v>
      </c>
    </row>
    <row r="25" spans="1:5" x14ac:dyDescent="0.25">
      <c r="A25" s="5" t="s">
        <v>39</v>
      </c>
      <c r="B25" s="4">
        <v>6450</v>
      </c>
      <c r="C25" s="4" t="str">
        <f>IF(OR(WEEKDAY(Tabela3[[#This Row],[Etykiety wierszy]])=1,WEEKDAY(Tabela3[[#This Row],[Etykiety wierszy]])=7),"5000","12000")</f>
        <v>12000</v>
      </c>
      <c r="D25" s="4">
        <f>D24+Tabela3[[#This Row],[produkcja]]-Tabela3[[#This Row],[Suma z wielkosc_zamowienia]]</f>
        <v>48850</v>
      </c>
      <c r="E25" s="4">
        <f>IF(Tabela3[[#This Row],[status magazynu]]&lt;0,Tabela3[[#This Row],[produkcja]],0)</f>
        <v>0</v>
      </c>
    </row>
    <row r="26" spans="1:5" x14ac:dyDescent="0.25">
      <c r="A26" s="5" t="s">
        <v>40</v>
      </c>
      <c r="B26" s="4">
        <v>12190</v>
      </c>
      <c r="C26" s="4" t="str">
        <f>IF(OR(WEEKDAY(Tabela3[[#This Row],[Etykiety wierszy]])=1,WEEKDAY(Tabela3[[#This Row],[Etykiety wierszy]])=7),"5000","12000")</f>
        <v>12000</v>
      </c>
      <c r="D26" s="4">
        <f>D25+Tabela3[[#This Row],[produkcja]]-Tabela3[[#This Row],[Suma z wielkosc_zamowienia]]</f>
        <v>48660</v>
      </c>
      <c r="E26" s="4">
        <f>IF(Tabela3[[#This Row],[status magazynu]]&lt;0,Tabela3[[#This Row],[produkcja]],0)</f>
        <v>0</v>
      </c>
    </row>
    <row r="27" spans="1:5" x14ac:dyDescent="0.25">
      <c r="A27" s="5" t="s">
        <v>41</v>
      </c>
      <c r="B27" s="4">
        <v>11540</v>
      </c>
      <c r="C27" s="4" t="str">
        <f>IF(OR(WEEKDAY(Tabela3[[#This Row],[Etykiety wierszy]])=1,WEEKDAY(Tabela3[[#This Row],[Etykiety wierszy]])=7),"5000","12000")</f>
        <v>12000</v>
      </c>
      <c r="D27" s="4">
        <f>D26+Tabela3[[#This Row],[produkcja]]-Tabela3[[#This Row],[Suma z wielkosc_zamowienia]]</f>
        <v>49120</v>
      </c>
      <c r="E27" s="4">
        <f>IF(Tabela3[[#This Row],[status magazynu]]&lt;0,Tabela3[[#This Row],[produkcja]],0)</f>
        <v>0</v>
      </c>
    </row>
    <row r="28" spans="1:5" x14ac:dyDescent="0.25">
      <c r="A28" s="5" t="s">
        <v>42</v>
      </c>
      <c r="B28" s="4">
        <v>12210</v>
      </c>
      <c r="C28" s="4" t="str">
        <f>IF(OR(WEEKDAY(Tabela3[[#This Row],[Etykiety wierszy]])=1,WEEKDAY(Tabela3[[#This Row],[Etykiety wierszy]])=7),"5000","12000")</f>
        <v>5000</v>
      </c>
      <c r="D28" s="4">
        <f>D27+Tabela3[[#This Row],[produkcja]]-Tabela3[[#This Row],[Suma z wielkosc_zamowienia]]</f>
        <v>41910</v>
      </c>
      <c r="E28" s="4">
        <f>IF(Tabela3[[#This Row],[status magazynu]]&lt;0,Tabela3[[#This Row],[produkcja]],0)</f>
        <v>0</v>
      </c>
    </row>
    <row r="29" spans="1:5" x14ac:dyDescent="0.25">
      <c r="A29" s="5" t="s">
        <v>43</v>
      </c>
      <c r="B29" s="4">
        <v>10070</v>
      </c>
      <c r="C29" s="4" t="str">
        <f>IF(OR(WEEKDAY(Tabela3[[#This Row],[Etykiety wierszy]])=1,WEEKDAY(Tabela3[[#This Row],[Etykiety wierszy]])=7),"5000","12000")</f>
        <v>5000</v>
      </c>
      <c r="D29" s="4">
        <f>D28+Tabela3[[#This Row],[produkcja]]-Tabela3[[#This Row],[Suma z wielkosc_zamowienia]]</f>
        <v>36840</v>
      </c>
      <c r="E29" s="4">
        <f>IF(Tabela3[[#This Row],[status magazynu]]&lt;0,Tabela3[[#This Row],[produkcja]],0)</f>
        <v>0</v>
      </c>
    </row>
    <row r="30" spans="1:5" x14ac:dyDescent="0.25">
      <c r="A30" s="5" t="s">
        <v>44</v>
      </c>
      <c r="B30" s="4">
        <v>15840</v>
      </c>
      <c r="C30" s="4" t="str">
        <f>IF(OR(WEEKDAY(Tabela3[[#This Row],[Etykiety wierszy]])=1,WEEKDAY(Tabela3[[#This Row],[Etykiety wierszy]])=7),"5000","12000")</f>
        <v>12000</v>
      </c>
      <c r="D30" s="4">
        <f>D29+Tabela3[[#This Row],[produkcja]]-Tabela3[[#This Row],[Suma z wielkosc_zamowienia]]</f>
        <v>33000</v>
      </c>
      <c r="E30" s="4">
        <f>IF(Tabela3[[#This Row],[status magazynu]]&lt;0,Tabela3[[#This Row],[produkcja]],0)</f>
        <v>0</v>
      </c>
    </row>
    <row r="31" spans="1:5" x14ac:dyDescent="0.25">
      <c r="A31" s="5" t="s">
        <v>45</v>
      </c>
      <c r="B31" s="4">
        <v>16920</v>
      </c>
      <c r="C31" s="4" t="str">
        <f>IF(OR(WEEKDAY(Tabela3[[#This Row],[Etykiety wierszy]])=1,WEEKDAY(Tabela3[[#This Row],[Etykiety wierszy]])=7),"5000","12000")</f>
        <v>12000</v>
      </c>
      <c r="D31" s="4">
        <f>D30+Tabela3[[#This Row],[produkcja]]-Tabela3[[#This Row],[Suma z wielkosc_zamowienia]]</f>
        <v>28080</v>
      </c>
      <c r="E31" s="4">
        <f>IF(Tabela3[[#This Row],[status magazynu]]&lt;0,Tabela3[[#This Row],[produkcja]],0)</f>
        <v>0</v>
      </c>
    </row>
    <row r="32" spans="1:5" x14ac:dyDescent="0.25">
      <c r="A32" s="5" t="s">
        <v>46</v>
      </c>
      <c r="B32" s="4">
        <v>16880</v>
      </c>
      <c r="C32" s="4" t="str">
        <f>IF(OR(WEEKDAY(Tabela3[[#This Row],[Etykiety wierszy]])=1,WEEKDAY(Tabela3[[#This Row],[Etykiety wierszy]])=7),"5000","12000")</f>
        <v>12000</v>
      </c>
      <c r="D32" s="4">
        <f>D31+Tabela3[[#This Row],[produkcja]]-Tabela3[[#This Row],[Suma z wielkosc_zamowienia]]</f>
        <v>23200</v>
      </c>
      <c r="E32" s="4">
        <f>IF(Tabela3[[#This Row],[status magazynu]]&lt;0,Tabela3[[#This Row],[produkcja]],0)</f>
        <v>0</v>
      </c>
    </row>
    <row r="33" spans="1:5" x14ac:dyDescent="0.25">
      <c r="A33" s="5" t="s">
        <v>47</v>
      </c>
      <c r="B33" s="4">
        <v>2630</v>
      </c>
      <c r="C33" s="4" t="str">
        <f>IF(OR(WEEKDAY(Tabela3[[#This Row],[Etykiety wierszy]])=1,WEEKDAY(Tabela3[[#This Row],[Etykiety wierszy]])=7),"5000","12000")</f>
        <v>12000</v>
      </c>
      <c r="D33" s="4">
        <f>D32+Tabela3[[#This Row],[produkcja]]-Tabela3[[#This Row],[Suma z wielkosc_zamowienia]]</f>
        <v>32570</v>
      </c>
      <c r="E33" s="4">
        <f>IF(Tabela3[[#This Row],[status magazynu]]&lt;0,Tabela3[[#This Row],[produkcja]],0)</f>
        <v>0</v>
      </c>
    </row>
    <row r="34" spans="1:5" x14ac:dyDescent="0.25">
      <c r="A34" s="5" t="s">
        <v>48</v>
      </c>
      <c r="B34" s="4">
        <v>15790</v>
      </c>
      <c r="C34" s="4" t="str">
        <f>IF(OR(WEEKDAY(Tabela3[[#This Row],[Etykiety wierszy]])=1,WEEKDAY(Tabela3[[#This Row],[Etykiety wierszy]])=7),"5000","12000")</f>
        <v>12000</v>
      </c>
      <c r="D34" s="4">
        <f>D33+Tabela3[[#This Row],[produkcja]]-Tabela3[[#This Row],[Suma z wielkosc_zamowienia]]</f>
        <v>28780</v>
      </c>
      <c r="E34" s="4">
        <f>IF(Tabela3[[#This Row],[status magazynu]]&lt;0,Tabela3[[#This Row],[produkcja]],0)</f>
        <v>0</v>
      </c>
    </row>
    <row r="35" spans="1:5" x14ac:dyDescent="0.25">
      <c r="A35" s="5" t="s">
        <v>49</v>
      </c>
      <c r="B35" s="4">
        <v>22510</v>
      </c>
      <c r="C35" s="4" t="str">
        <f>IF(OR(WEEKDAY(Tabela3[[#This Row],[Etykiety wierszy]])=1,WEEKDAY(Tabela3[[#This Row],[Etykiety wierszy]])=7),"5000","12000")</f>
        <v>5000</v>
      </c>
      <c r="D35" s="4">
        <f>D34+Tabela3[[#This Row],[produkcja]]-Tabela3[[#This Row],[Suma z wielkosc_zamowienia]]</f>
        <v>11270</v>
      </c>
      <c r="E35" s="4">
        <f>IF(Tabela3[[#This Row],[status magazynu]]&lt;0,Tabela3[[#This Row],[produkcja]],0)</f>
        <v>0</v>
      </c>
    </row>
    <row r="36" spans="1:5" x14ac:dyDescent="0.25">
      <c r="A36" s="5" t="s">
        <v>50</v>
      </c>
      <c r="B36" s="4">
        <v>1480</v>
      </c>
      <c r="C36" s="4" t="str">
        <f>IF(OR(WEEKDAY(Tabela3[[#This Row],[Etykiety wierszy]])=1,WEEKDAY(Tabela3[[#This Row],[Etykiety wierszy]])=7),"5000","12000")</f>
        <v>5000</v>
      </c>
      <c r="D36" s="4">
        <f>D35+Tabela3[[#This Row],[produkcja]]-Tabela3[[#This Row],[Suma z wielkosc_zamowienia]]</f>
        <v>14790</v>
      </c>
      <c r="E36" s="4">
        <f>IF(Tabela3[[#This Row],[status magazynu]]&lt;0,Tabela3[[#This Row],[produkcja]],0)</f>
        <v>0</v>
      </c>
    </row>
    <row r="37" spans="1:5" x14ac:dyDescent="0.25">
      <c r="A37" s="5" t="s">
        <v>51</v>
      </c>
      <c r="B37" s="4">
        <v>8280</v>
      </c>
      <c r="C37" s="4" t="str">
        <f>IF(OR(WEEKDAY(Tabela3[[#This Row],[Etykiety wierszy]])=1,WEEKDAY(Tabela3[[#This Row],[Etykiety wierszy]])=7),"5000","12000")</f>
        <v>12000</v>
      </c>
      <c r="D37" s="4">
        <f>D36+Tabela3[[#This Row],[produkcja]]-Tabela3[[#This Row],[Suma z wielkosc_zamowienia]]</f>
        <v>18510</v>
      </c>
      <c r="E37" s="4">
        <f>IF(Tabela3[[#This Row],[status magazynu]]&lt;0,Tabela3[[#This Row],[produkcja]],0)</f>
        <v>0</v>
      </c>
    </row>
    <row r="38" spans="1:5" x14ac:dyDescent="0.25">
      <c r="A38" s="5" t="s">
        <v>52</v>
      </c>
      <c r="B38" s="4">
        <v>14820</v>
      </c>
      <c r="C38" s="4" t="str">
        <f>IF(OR(WEEKDAY(Tabela3[[#This Row],[Etykiety wierszy]])=1,WEEKDAY(Tabela3[[#This Row],[Etykiety wierszy]])=7),"5000","12000")</f>
        <v>12000</v>
      </c>
      <c r="D38" s="4">
        <f>D37+Tabela3[[#This Row],[produkcja]]-Tabela3[[#This Row],[Suma z wielkosc_zamowienia]]</f>
        <v>15690</v>
      </c>
      <c r="E38" s="4">
        <f>IF(Tabela3[[#This Row],[status magazynu]]&lt;0,Tabela3[[#This Row],[produkcja]],0)</f>
        <v>0</v>
      </c>
    </row>
    <row r="39" spans="1:5" x14ac:dyDescent="0.25">
      <c r="A39" s="5" t="s">
        <v>53</v>
      </c>
      <c r="B39" s="4">
        <v>9340</v>
      </c>
      <c r="C39" s="4" t="str">
        <f>IF(OR(WEEKDAY(Tabela3[[#This Row],[Etykiety wierszy]])=1,WEEKDAY(Tabela3[[#This Row],[Etykiety wierszy]])=7),"5000","12000")</f>
        <v>12000</v>
      </c>
      <c r="D39" s="4">
        <f>D38+Tabela3[[#This Row],[produkcja]]-Tabela3[[#This Row],[Suma z wielkosc_zamowienia]]</f>
        <v>18350</v>
      </c>
      <c r="E39" s="4">
        <f>IF(Tabela3[[#This Row],[status magazynu]]&lt;0,Tabela3[[#This Row],[produkcja]],0)</f>
        <v>0</v>
      </c>
    </row>
    <row r="40" spans="1:5" x14ac:dyDescent="0.25">
      <c r="A40" s="5" t="s">
        <v>54</v>
      </c>
      <c r="B40" s="4">
        <v>7030</v>
      </c>
      <c r="C40" s="4" t="str">
        <f>IF(OR(WEEKDAY(Tabela3[[#This Row],[Etykiety wierszy]])=1,WEEKDAY(Tabela3[[#This Row],[Etykiety wierszy]])=7),"5000","12000")</f>
        <v>12000</v>
      </c>
      <c r="D40" s="4">
        <f>D39+Tabela3[[#This Row],[produkcja]]-Tabela3[[#This Row],[Suma z wielkosc_zamowienia]]</f>
        <v>23320</v>
      </c>
      <c r="E40" s="4">
        <f>IF(Tabela3[[#This Row],[status magazynu]]&lt;0,Tabela3[[#This Row],[produkcja]],0)</f>
        <v>0</v>
      </c>
    </row>
    <row r="41" spans="1:5" x14ac:dyDescent="0.25">
      <c r="A41" s="5" t="s">
        <v>55</v>
      </c>
      <c r="B41" s="4">
        <v>3620</v>
      </c>
      <c r="C41" s="4" t="str">
        <f>IF(OR(WEEKDAY(Tabela3[[#This Row],[Etykiety wierszy]])=1,WEEKDAY(Tabela3[[#This Row],[Etykiety wierszy]])=7),"5000","12000")</f>
        <v>12000</v>
      </c>
      <c r="D41" s="4">
        <f>D40+Tabela3[[#This Row],[produkcja]]-Tabela3[[#This Row],[Suma z wielkosc_zamowienia]]</f>
        <v>31700</v>
      </c>
      <c r="E41" s="4">
        <f>IF(Tabela3[[#This Row],[status magazynu]]&lt;0,Tabela3[[#This Row],[produkcja]],0)</f>
        <v>0</v>
      </c>
    </row>
    <row r="42" spans="1:5" x14ac:dyDescent="0.25">
      <c r="A42" s="5" t="s">
        <v>56</v>
      </c>
      <c r="B42" s="4">
        <v>23280</v>
      </c>
      <c r="C42" s="4" t="str">
        <f>IF(OR(WEEKDAY(Tabela3[[#This Row],[Etykiety wierszy]])=1,WEEKDAY(Tabela3[[#This Row],[Etykiety wierszy]])=7),"5000","12000")</f>
        <v>5000</v>
      </c>
      <c r="D42" s="4">
        <f>D41+Tabela3[[#This Row],[produkcja]]-Tabela3[[#This Row],[Suma z wielkosc_zamowienia]]</f>
        <v>13420</v>
      </c>
      <c r="E42" s="4">
        <f>IF(Tabela3[[#This Row],[status magazynu]]&lt;0,Tabela3[[#This Row],[produkcja]],0)</f>
        <v>0</v>
      </c>
    </row>
    <row r="43" spans="1:5" x14ac:dyDescent="0.25">
      <c r="A43" s="5" t="s">
        <v>57</v>
      </c>
      <c r="B43" s="4">
        <v>9760</v>
      </c>
      <c r="C43" s="4" t="str">
        <f>IF(OR(WEEKDAY(Tabela3[[#This Row],[Etykiety wierszy]])=1,WEEKDAY(Tabela3[[#This Row],[Etykiety wierszy]])=7),"5000","12000")</f>
        <v>5000</v>
      </c>
      <c r="D43" s="4">
        <f>D42+Tabela3[[#This Row],[produkcja]]-Tabela3[[#This Row],[Suma z wielkosc_zamowienia]]</f>
        <v>8660</v>
      </c>
      <c r="E43" s="4">
        <f>IF(Tabela3[[#This Row],[status magazynu]]&lt;0,Tabela3[[#This Row],[produkcja]],0)</f>
        <v>0</v>
      </c>
    </row>
    <row r="44" spans="1:5" x14ac:dyDescent="0.25">
      <c r="A44" s="5" t="s">
        <v>58</v>
      </c>
      <c r="B44" s="4">
        <v>7560</v>
      </c>
      <c r="C44" s="4" t="str">
        <f>IF(OR(WEEKDAY(Tabela3[[#This Row],[Etykiety wierszy]])=1,WEEKDAY(Tabela3[[#This Row],[Etykiety wierszy]])=7),"5000","12000")</f>
        <v>12000</v>
      </c>
      <c r="D44" s="4">
        <f>D43+Tabela3[[#This Row],[produkcja]]-Tabela3[[#This Row],[Suma z wielkosc_zamowienia]]</f>
        <v>13100</v>
      </c>
      <c r="E44" s="4">
        <f>IF(Tabela3[[#This Row],[status magazynu]]&lt;0,Tabela3[[#This Row],[produkcja]],0)</f>
        <v>0</v>
      </c>
    </row>
    <row r="45" spans="1:5" x14ac:dyDescent="0.25">
      <c r="A45" s="5" t="s">
        <v>59</v>
      </c>
      <c r="B45" s="4">
        <v>5950</v>
      </c>
      <c r="C45" s="4" t="str">
        <f>IF(OR(WEEKDAY(Tabela3[[#This Row],[Etykiety wierszy]])=1,WEEKDAY(Tabela3[[#This Row],[Etykiety wierszy]])=7),"5000","12000")</f>
        <v>12000</v>
      </c>
      <c r="D45" s="4">
        <f>D44+Tabela3[[#This Row],[produkcja]]-Tabela3[[#This Row],[Suma z wielkosc_zamowienia]]</f>
        <v>19150</v>
      </c>
      <c r="E45" s="4">
        <f>IF(Tabela3[[#This Row],[status magazynu]]&lt;0,Tabela3[[#This Row],[produkcja]],0)</f>
        <v>0</v>
      </c>
    </row>
    <row r="46" spans="1:5" x14ac:dyDescent="0.25">
      <c r="A46" s="5" t="s">
        <v>60</v>
      </c>
      <c r="B46" s="4">
        <v>3780</v>
      </c>
      <c r="C46" s="4" t="str">
        <f>IF(OR(WEEKDAY(Tabela3[[#This Row],[Etykiety wierszy]])=1,WEEKDAY(Tabela3[[#This Row],[Etykiety wierszy]])=7),"5000","12000")</f>
        <v>12000</v>
      </c>
      <c r="D46" s="4">
        <f>D45+Tabela3[[#This Row],[produkcja]]-Tabela3[[#This Row],[Suma z wielkosc_zamowienia]]</f>
        <v>27370</v>
      </c>
      <c r="E46" s="4">
        <f>IF(Tabela3[[#This Row],[status magazynu]]&lt;0,Tabela3[[#This Row],[produkcja]],0)</f>
        <v>0</v>
      </c>
    </row>
    <row r="47" spans="1:5" x14ac:dyDescent="0.25">
      <c r="A47" s="5" t="s">
        <v>61</v>
      </c>
      <c r="B47" s="4">
        <v>6490</v>
      </c>
      <c r="C47" s="4" t="str">
        <f>IF(OR(WEEKDAY(Tabela3[[#This Row],[Etykiety wierszy]])=1,WEEKDAY(Tabela3[[#This Row],[Etykiety wierszy]])=7),"5000","12000")</f>
        <v>12000</v>
      </c>
      <c r="D47" s="4">
        <f>D46+Tabela3[[#This Row],[produkcja]]-Tabela3[[#This Row],[Suma z wielkosc_zamowienia]]</f>
        <v>32880</v>
      </c>
      <c r="E47" s="4">
        <f>IF(Tabela3[[#This Row],[status magazynu]]&lt;0,Tabela3[[#This Row],[produkcja]],0)</f>
        <v>0</v>
      </c>
    </row>
    <row r="48" spans="1:5" x14ac:dyDescent="0.25">
      <c r="A48" s="5" t="s">
        <v>62</v>
      </c>
      <c r="B48" s="4">
        <v>22530</v>
      </c>
      <c r="C48" s="4" t="str">
        <f>IF(OR(WEEKDAY(Tabela3[[#This Row],[Etykiety wierszy]])=1,WEEKDAY(Tabela3[[#This Row],[Etykiety wierszy]])=7),"5000","12000")</f>
        <v>12000</v>
      </c>
      <c r="D48" s="4">
        <f>D47+Tabela3[[#This Row],[produkcja]]-Tabela3[[#This Row],[Suma z wielkosc_zamowienia]]</f>
        <v>22350</v>
      </c>
      <c r="E48" s="4">
        <f>IF(Tabela3[[#This Row],[status magazynu]]&lt;0,Tabela3[[#This Row],[produkcja]],0)</f>
        <v>0</v>
      </c>
    </row>
    <row r="49" spans="1:5" x14ac:dyDescent="0.25">
      <c r="A49" s="5" t="s">
        <v>63</v>
      </c>
      <c r="B49" s="4">
        <v>1740</v>
      </c>
      <c r="C49" s="4" t="str">
        <f>IF(OR(WEEKDAY(Tabela3[[#This Row],[Etykiety wierszy]])=1,WEEKDAY(Tabela3[[#This Row],[Etykiety wierszy]])=7),"5000","12000")</f>
        <v>5000</v>
      </c>
      <c r="D49" s="4">
        <f>D48+Tabela3[[#This Row],[produkcja]]-Tabela3[[#This Row],[Suma z wielkosc_zamowienia]]</f>
        <v>25610</v>
      </c>
      <c r="E49" s="4">
        <f>IF(Tabela3[[#This Row],[status magazynu]]&lt;0,Tabela3[[#This Row],[produkcja]],0)</f>
        <v>0</v>
      </c>
    </row>
    <row r="50" spans="1:5" x14ac:dyDescent="0.25">
      <c r="A50" s="5" t="s">
        <v>64</v>
      </c>
      <c r="B50" s="4">
        <v>5430</v>
      </c>
      <c r="C50" s="4" t="str">
        <f>IF(OR(WEEKDAY(Tabela3[[#This Row],[Etykiety wierszy]])=1,WEEKDAY(Tabela3[[#This Row],[Etykiety wierszy]])=7),"5000","12000")</f>
        <v>5000</v>
      </c>
      <c r="D50" s="4">
        <f>D49+Tabela3[[#This Row],[produkcja]]-Tabela3[[#This Row],[Suma z wielkosc_zamowienia]]</f>
        <v>25180</v>
      </c>
      <c r="E50" s="4">
        <f>IF(Tabela3[[#This Row],[status magazynu]]&lt;0,Tabela3[[#This Row],[produkcja]],0)</f>
        <v>0</v>
      </c>
    </row>
    <row r="51" spans="1:5" x14ac:dyDescent="0.25">
      <c r="A51" s="5" t="s">
        <v>65</v>
      </c>
      <c r="B51" s="4">
        <v>9660</v>
      </c>
      <c r="C51" s="4" t="str">
        <f>IF(OR(WEEKDAY(Tabela3[[#This Row],[Etykiety wierszy]])=1,WEEKDAY(Tabela3[[#This Row],[Etykiety wierszy]])=7),"5000","12000")</f>
        <v>12000</v>
      </c>
      <c r="D51" s="4">
        <f>D50+Tabela3[[#This Row],[produkcja]]-Tabela3[[#This Row],[Suma z wielkosc_zamowienia]]</f>
        <v>27520</v>
      </c>
      <c r="E51" s="4">
        <f>IF(Tabela3[[#This Row],[status magazynu]]&lt;0,Tabela3[[#This Row],[produkcja]],0)</f>
        <v>0</v>
      </c>
    </row>
    <row r="52" spans="1:5" x14ac:dyDescent="0.25">
      <c r="A52" s="5" t="s">
        <v>66</v>
      </c>
      <c r="B52" s="4">
        <v>8320</v>
      </c>
      <c r="C52" s="4" t="str">
        <f>IF(OR(WEEKDAY(Tabela3[[#This Row],[Etykiety wierszy]])=1,WEEKDAY(Tabela3[[#This Row],[Etykiety wierszy]])=7),"5000","12000")</f>
        <v>12000</v>
      </c>
      <c r="D52" s="4">
        <f>D51+Tabela3[[#This Row],[produkcja]]-Tabela3[[#This Row],[Suma z wielkosc_zamowienia]]</f>
        <v>31200</v>
      </c>
      <c r="E52" s="4">
        <f>IF(Tabela3[[#This Row],[status magazynu]]&lt;0,Tabela3[[#This Row],[produkcja]],0)</f>
        <v>0</v>
      </c>
    </row>
    <row r="53" spans="1:5" x14ac:dyDescent="0.25">
      <c r="A53" s="5" t="s">
        <v>67</v>
      </c>
      <c r="B53" s="4">
        <v>16140</v>
      </c>
      <c r="C53" s="4" t="str">
        <f>IF(OR(WEEKDAY(Tabela3[[#This Row],[Etykiety wierszy]])=1,WEEKDAY(Tabela3[[#This Row],[Etykiety wierszy]])=7),"5000","12000")</f>
        <v>12000</v>
      </c>
      <c r="D53" s="4">
        <f>D52+Tabela3[[#This Row],[produkcja]]-Tabela3[[#This Row],[Suma z wielkosc_zamowienia]]</f>
        <v>27060</v>
      </c>
      <c r="E53" s="4">
        <f>IF(Tabela3[[#This Row],[status magazynu]]&lt;0,Tabela3[[#This Row],[produkcja]],0)</f>
        <v>0</v>
      </c>
    </row>
    <row r="54" spans="1:5" x14ac:dyDescent="0.25">
      <c r="A54" s="5" t="s">
        <v>68</v>
      </c>
      <c r="B54" s="4">
        <v>12930</v>
      </c>
      <c r="C54" s="4" t="str">
        <f>IF(OR(WEEKDAY(Tabela3[[#This Row],[Etykiety wierszy]])=1,WEEKDAY(Tabela3[[#This Row],[Etykiety wierszy]])=7),"5000","12000")</f>
        <v>12000</v>
      </c>
      <c r="D54" s="4">
        <f>D53+Tabela3[[#This Row],[produkcja]]-Tabela3[[#This Row],[Suma z wielkosc_zamowienia]]</f>
        <v>26130</v>
      </c>
      <c r="E54" s="4">
        <f>IF(Tabela3[[#This Row],[status magazynu]]&lt;0,Tabela3[[#This Row],[produkcja]],0)</f>
        <v>0</v>
      </c>
    </row>
    <row r="55" spans="1:5" x14ac:dyDescent="0.25">
      <c r="A55" s="5" t="s">
        <v>69</v>
      </c>
      <c r="B55" s="4">
        <v>3790</v>
      </c>
      <c r="C55" s="4" t="str">
        <f>IF(OR(WEEKDAY(Tabela3[[#This Row],[Etykiety wierszy]])=1,WEEKDAY(Tabela3[[#This Row],[Etykiety wierszy]])=7),"5000","12000")</f>
        <v>12000</v>
      </c>
      <c r="D55" s="4">
        <f>D54+Tabela3[[#This Row],[produkcja]]-Tabela3[[#This Row],[Suma z wielkosc_zamowienia]]</f>
        <v>34340</v>
      </c>
      <c r="E55" s="4">
        <f>IF(Tabela3[[#This Row],[status magazynu]]&lt;0,Tabela3[[#This Row],[produkcja]],0)</f>
        <v>0</v>
      </c>
    </row>
    <row r="56" spans="1:5" x14ac:dyDescent="0.25">
      <c r="A56" s="5" t="s">
        <v>70</v>
      </c>
      <c r="B56" s="4">
        <v>13530</v>
      </c>
      <c r="C56" s="4" t="str">
        <f>IF(OR(WEEKDAY(Tabela3[[#This Row],[Etykiety wierszy]])=1,WEEKDAY(Tabela3[[#This Row],[Etykiety wierszy]])=7),"5000","12000")</f>
        <v>5000</v>
      </c>
      <c r="D56" s="4">
        <f>D55+Tabela3[[#This Row],[produkcja]]-Tabela3[[#This Row],[Suma z wielkosc_zamowienia]]</f>
        <v>25810</v>
      </c>
      <c r="E56" s="4">
        <f>IF(Tabela3[[#This Row],[status magazynu]]&lt;0,Tabela3[[#This Row],[produkcja]],0)</f>
        <v>0</v>
      </c>
    </row>
    <row r="57" spans="1:5" x14ac:dyDescent="0.25">
      <c r="A57" s="5" t="s">
        <v>71</v>
      </c>
      <c r="B57" s="4">
        <v>14540</v>
      </c>
      <c r="C57" s="4" t="str">
        <f>IF(OR(WEEKDAY(Tabela3[[#This Row],[Etykiety wierszy]])=1,WEEKDAY(Tabela3[[#This Row],[Etykiety wierszy]])=7),"5000","12000")</f>
        <v>5000</v>
      </c>
      <c r="D57" s="4">
        <f>D56+Tabela3[[#This Row],[produkcja]]-Tabela3[[#This Row],[Suma z wielkosc_zamowienia]]</f>
        <v>16270</v>
      </c>
      <c r="E57" s="4">
        <f>IF(Tabela3[[#This Row],[status magazynu]]&lt;0,Tabela3[[#This Row],[produkcja]],0)</f>
        <v>0</v>
      </c>
    </row>
    <row r="58" spans="1:5" x14ac:dyDescent="0.25">
      <c r="A58" s="5" t="s">
        <v>72</v>
      </c>
      <c r="B58" s="4">
        <v>10580</v>
      </c>
      <c r="C58" s="4" t="str">
        <f>IF(OR(WEEKDAY(Tabela3[[#This Row],[Etykiety wierszy]])=1,WEEKDAY(Tabela3[[#This Row],[Etykiety wierszy]])=7),"5000","12000")</f>
        <v>12000</v>
      </c>
      <c r="D58" s="4">
        <f>D57+Tabela3[[#This Row],[produkcja]]-Tabela3[[#This Row],[Suma z wielkosc_zamowienia]]</f>
        <v>17690</v>
      </c>
      <c r="E58" s="4">
        <f>IF(Tabela3[[#This Row],[status magazynu]]&lt;0,Tabela3[[#This Row],[produkcja]],0)</f>
        <v>0</v>
      </c>
    </row>
    <row r="59" spans="1:5" x14ac:dyDescent="0.25">
      <c r="A59" s="5" t="s">
        <v>73</v>
      </c>
      <c r="B59" s="4">
        <v>5550</v>
      </c>
      <c r="C59" s="4" t="str">
        <f>IF(OR(WEEKDAY(Tabela3[[#This Row],[Etykiety wierszy]])=1,WEEKDAY(Tabela3[[#This Row],[Etykiety wierszy]])=7),"5000","12000")</f>
        <v>12000</v>
      </c>
      <c r="D59" s="4">
        <f>D58+Tabela3[[#This Row],[produkcja]]-Tabela3[[#This Row],[Suma z wielkosc_zamowienia]]</f>
        <v>24140</v>
      </c>
      <c r="E59" s="4">
        <f>IF(Tabela3[[#This Row],[status magazynu]]&lt;0,Tabela3[[#This Row],[produkcja]],0)</f>
        <v>0</v>
      </c>
    </row>
    <row r="60" spans="1:5" x14ac:dyDescent="0.25">
      <c r="A60" s="5" t="s">
        <v>74</v>
      </c>
      <c r="B60" s="4">
        <v>18170</v>
      </c>
      <c r="C60" s="4" t="str">
        <f>IF(OR(WEEKDAY(Tabela3[[#This Row],[Etykiety wierszy]])=1,WEEKDAY(Tabela3[[#This Row],[Etykiety wierszy]])=7),"5000","12000")</f>
        <v>12000</v>
      </c>
      <c r="D60" s="4">
        <f>D59+Tabela3[[#This Row],[produkcja]]-Tabela3[[#This Row],[Suma z wielkosc_zamowienia]]</f>
        <v>17970</v>
      </c>
      <c r="E60" s="4">
        <f>IF(Tabela3[[#This Row],[status magazynu]]&lt;0,Tabela3[[#This Row],[produkcja]],0)</f>
        <v>0</v>
      </c>
    </row>
    <row r="61" spans="1:5" x14ac:dyDescent="0.25">
      <c r="A61" s="5" t="s">
        <v>75</v>
      </c>
      <c r="B61" s="4">
        <v>10590</v>
      </c>
      <c r="C61" s="4" t="str">
        <f>IF(OR(WEEKDAY(Tabela3[[#This Row],[Etykiety wierszy]])=1,WEEKDAY(Tabela3[[#This Row],[Etykiety wierszy]])=7),"5000","12000")</f>
        <v>12000</v>
      </c>
      <c r="D61" s="4">
        <f>D60+Tabela3[[#This Row],[produkcja]]-Tabela3[[#This Row],[Suma z wielkosc_zamowienia]]</f>
        <v>19380</v>
      </c>
      <c r="E61" s="4">
        <f>IF(Tabela3[[#This Row],[status magazynu]]&lt;0,Tabela3[[#This Row],[produkcja]],0)</f>
        <v>0</v>
      </c>
    </row>
    <row r="62" spans="1:5" x14ac:dyDescent="0.25">
      <c r="A62" s="5" t="s">
        <v>76</v>
      </c>
      <c r="B62" s="4">
        <v>6850</v>
      </c>
      <c r="C62" s="4" t="str">
        <f>IF(OR(WEEKDAY(Tabela3[[#This Row],[Etykiety wierszy]])=1,WEEKDAY(Tabela3[[#This Row],[Etykiety wierszy]])=7),"5000","12000")</f>
        <v>12000</v>
      </c>
      <c r="D62" s="4">
        <f>D61+Tabela3[[#This Row],[produkcja]]-Tabela3[[#This Row],[Suma z wielkosc_zamowienia]]</f>
        <v>24530</v>
      </c>
      <c r="E62" s="4">
        <f>IF(Tabela3[[#This Row],[status magazynu]]&lt;0,Tabela3[[#This Row],[produkcja]],0)</f>
        <v>0</v>
      </c>
    </row>
    <row r="63" spans="1:5" x14ac:dyDescent="0.25">
      <c r="A63" s="5" t="s">
        <v>77</v>
      </c>
      <c r="B63" s="4">
        <v>6210</v>
      </c>
      <c r="C63" s="4" t="str">
        <f>IF(OR(WEEKDAY(Tabela3[[#This Row],[Etykiety wierszy]])=1,WEEKDAY(Tabela3[[#This Row],[Etykiety wierszy]])=7),"5000","12000")</f>
        <v>5000</v>
      </c>
      <c r="D63" s="4">
        <f>D62+Tabela3[[#This Row],[produkcja]]-Tabela3[[#This Row],[Suma z wielkosc_zamowienia]]</f>
        <v>23320</v>
      </c>
      <c r="E63" s="4">
        <f>IF(Tabela3[[#This Row],[status magazynu]]&lt;0,Tabela3[[#This Row],[produkcja]],0)</f>
        <v>0</v>
      </c>
    </row>
    <row r="64" spans="1:5" x14ac:dyDescent="0.25">
      <c r="A64" s="5" t="s">
        <v>78</v>
      </c>
      <c r="B64" s="4">
        <v>6790</v>
      </c>
      <c r="C64" s="4" t="str">
        <f>IF(OR(WEEKDAY(Tabela3[[#This Row],[Etykiety wierszy]])=1,WEEKDAY(Tabela3[[#This Row],[Etykiety wierszy]])=7),"5000","12000")</f>
        <v>5000</v>
      </c>
      <c r="D64" s="4">
        <f>D63+Tabela3[[#This Row],[produkcja]]-Tabela3[[#This Row],[Suma z wielkosc_zamowienia]]</f>
        <v>21530</v>
      </c>
      <c r="E64" s="4">
        <f>IF(Tabela3[[#This Row],[status magazynu]]&lt;0,Tabela3[[#This Row],[produkcja]],0)</f>
        <v>0</v>
      </c>
    </row>
    <row r="65" spans="1:5" x14ac:dyDescent="0.25">
      <c r="A65" s="5" t="s">
        <v>79</v>
      </c>
      <c r="B65" s="4">
        <v>16410</v>
      </c>
      <c r="C65" s="4" t="str">
        <f>IF(OR(WEEKDAY(Tabela3[[#This Row],[Etykiety wierszy]])=1,WEEKDAY(Tabela3[[#This Row],[Etykiety wierszy]])=7),"5000","12000")</f>
        <v>12000</v>
      </c>
      <c r="D65" s="4">
        <f>D64+Tabela3[[#This Row],[produkcja]]-Tabela3[[#This Row],[Suma z wielkosc_zamowienia]]</f>
        <v>17120</v>
      </c>
      <c r="E65" s="4">
        <f>IF(Tabela3[[#This Row],[status magazynu]]&lt;0,Tabela3[[#This Row],[produkcja]],0)</f>
        <v>0</v>
      </c>
    </row>
    <row r="66" spans="1:5" x14ac:dyDescent="0.25">
      <c r="A66" s="5" t="s">
        <v>80</v>
      </c>
      <c r="B66" s="4">
        <v>5310</v>
      </c>
      <c r="C66" s="4" t="str">
        <f>IF(OR(WEEKDAY(Tabela3[[#This Row],[Etykiety wierszy]])=1,WEEKDAY(Tabela3[[#This Row],[Etykiety wierszy]])=7),"5000","12000")</f>
        <v>12000</v>
      </c>
      <c r="D66" s="4">
        <f>D65+Tabela3[[#This Row],[produkcja]]-Tabela3[[#This Row],[Suma z wielkosc_zamowienia]]</f>
        <v>23810</v>
      </c>
      <c r="E66" s="4">
        <f>IF(Tabela3[[#This Row],[status magazynu]]&lt;0,Tabela3[[#This Row],[produkcja]],0)</f>
        <v>0</v>
      </c>
    </row>
    <row r="67" spans="1:5" x14ac:dyDescent="0.25">
      <c r="A67" s="5" t="s">
        <v>81</v>
      </c>
      <c r="B67" s="4">
        <v>17840</v>
      </c>
      <c r="C67" s="4" t="str">
        <f>IF(OR(WEEKDAY(Tabela3[[#This Row],[Etykiety wierszy]])=1,WEEKDAY(Tabela3[[#This Row],[Etykiety wierszy]])=7),"5000","12000")</f>
        <v>12000</v>
      </c>
      <c r="D67" s="4">
        <f>D66+Tabela3[[#This Row],[produkcja]]-Tabela3[[#This Row],[Suma z wielkosc_zamowienia]]</f>
        <v>17970</v>
      </c>
      <c r="E67" s="4">
        <f>IF(Tabela3[[#This Row],[status magazynu]]&lt;0,Tabela3[[#This Row],[produkcja]],0)</f>
        <v>0</v>
      </c>
    </row>
    <row r="68" spans="1:5" x14ac:dyDescent="0.25">
      <c r="A68" s="5" t="s">
        <v>82</v>
      </c>
      <c r="B68" s="4">
        <v>6250</v>
      </c>
      <c r="C68" s="4" t="str">
        <f>IF(OR(WEEKDAY(Tabela3[[#This Row],[Etykiety wierszy]])=1,WEEKDAY(Tabela3[[#This Row],[Etykiety wierszy]])=7),"5000","12000")</f>
        <v>12000</v>
      </c>
      <c r="D68" s="4">
        <f>D67+Tabela3[[#This Row],[produkcja]]-Tabela3[[#This Row],[Suma z wielkosc_zamowienia]]</f>
        <v>23720</v>
      </c>
      <c r="E68" s="4">
        <f>IF(Tabela3[[#This Row],[status magazynu]]&lt;0,Tabela3[[#This Row],[produkcja]],0)</f>
        <v>0</v>
      </c>
    </row>
    <row r="69" spans="1:5" x14ac:dyDescent="0.25">
      <c r="A69" s="5" t="s">
        <v>83</v>
      </c>
      <c r="B69" s="4">
        <v>21640</v>
      </c>
      <c r="C69" s="4" t="str">
        <f>IF(OR(WEEKDAY(Tabela3[[#This Row],[Etykiety wierszy]])=1,WEEKDAY(Tabela3[[#This Row],[Etykiety wierszy]])=7),"5000","12000")</f>
        <v>12000</v>
      </c>
      <c r="D69" s="4">
        <f>D68+Tabela3[[#This Row],[produkcja]]-Tabela3[[#This Row],[Suma z wielkosc_zamowienia]]</f>
        <v>14080</v>
      </c>
      <c r="E69" s="4">
        <f>IF(Tabela3[[#This Row],[status magazynu]]&lt;0,Tabela3[[#This Row],[produkcja]],0)</f>
        <v>0</v>
      </c>
    </row>
    <row r="70" spans="1:5" x14ac:dyDescent="0.25">
      <c r="A70" s="5" t="s">
        <v>84</v>
      </c>
      <c r="B70" s="4">
        <v>3280</v>
      </c>
      <c r="C70" s="4" t="str">
        <f>IF(OR(WEEKDAY(Tabela3[[#This Row],[Etykiety wierszy]])=1,WEEKDAY(Tabela3[[#This Row],[Etykiety wierszy]])=7),"5000","12000")</f>
        <v>5000</v>
      </c>
      <c r="D70" s="4">
        <f>D69+Tabela3[[#This Row],[produkcja]]-Tabela3[[#This Row],[Suma z wielkosc_zamowienia]]</f>
        <v>15800</v>
      </c>
      <c r="E70" s="4">
        <f>IF(Tabela3[[#This Row],[status magazynu]]&lt;0,Tabela3[[#This Row],[produkcja]],0)</f>
        <v>0</v>
      </c>
    </row>
    <row r="71" spans="1:5" x14ac:dyDescent="0.25">
      <c r="A71" s="5" t="s">
        <v>85</v>
      </c>
      <c r="B71" s="4">
        <v>10410</v>
      </c>
      <c r="C71" s="4" t="str">
        <f>IF(OR(WEEKDAY(Tabela3[[#This Row],[Etykiety wierszy]])=1,WEEKDAY(Tabela3[[#This Row],[Etykiety wierszy]])=7),"5000","12000")</f>
        <v>5000</v>
      </c>
      <c r="D71" s="4">
        <f>D70+Tabela3[[#This Row],[produkcja]]-Tabela3[[#This Row],[Suma z wielkosc_zamowienia]]</f>
        <v>10390</v>
      </c>
      <c r="E71" s="4">
        <f>IF(Tabela3[[#This Row],[status magazynu]]&lt;0,Tabela3[[#This Row],[produkcja]],0)</f>
        <v>0</v>
      </c>
    </row>
    <row r="72" spans="1:5" x14ac:dyDescent="0.25">
      <c r="A72" s="5" t="s">
        <v>86</v>
      </c>
      <c r="B72" s="4">
        <v>5220</v>
      </c>
      <c r="C72" s="4" t="str">
        <f>IF(OR(WEEKDAY(Tabela3[[#This Row],[Etykiety wierszy]])=1,WEEKDAY(Tabela3[[#This Row],[Etykiety wierszy]])=7),"5000","12000")</f>
        <v>12000</v>
      </c>
      <c r="D72" s="4">
        <f>D71+Tabela3[[#This Row],[produkcja]]-Tabela3[[#This Row],[Suma z wielkosc_zamowienia]]</f>
        <v>17170</v>
      </c>
      <c r="E72" s="4">
        <f>IF(Tabela3[[#This Row],[status magazynu]]&lt;0,Tabela3[[#This Row],[produkcja]],0)</f>
        <v>0</v>
      </c>
    </row>
    <row r="73" spans="1:5" x14ac:dyDescent="0.25">
      <c r="A73" s="5" t="s">
        <v>87</v>
      </c>
      <c r="B73" s="4">
        <v>9390</v>
      </c>
      <c r="C73" s="4" t="str">
        <f>IF(OR(WEEKDAY(Tabela3[[#This Row],[Etykiety wierszy]])=1,WEEKDAY(Tabela3[[#This Row],[Etykiety wierszy]])=7),"5000","12000")</f>
        <v>12000</v>
      </c>
      <c r="D73" s="4">
        <f>D72+Tabela3[[#This Row],[produkcja]]-Tabela3[[#This Row],[Suma z wielkosc_zamowienia]]</f>
        <v>19780</v>
      </c>
      <c r="E73" s="4">
        <f>IF(Tabela3[[#This Row],[status magazynu]]&lt;0,Tabela3[[#This Row],[produkcja]],0)</f>
        <v>0</v>
      </c>
    </row>
    <row r="74" spans="1:5" x14ac:dyDescent="0.25">
      <c r="A74" s="5" t="s">
        <v>88</v>
      </c>
      <c r="B74" s="4">
        <v>6860</v>
      </c>
      <c r="C74" s="4" t="str">
        <f>IF(OR(WEEKDAY(Tabela3[[#This Row],[Etykiety wierszy]])=1,WEEKDAY(Tabela3[[#This Row],[Etykiety wierszy]])=7),"5000","12000")</f>
        <v>12000</v>
      </c>
      <c r="D74" s="4">
        <f>D73+Tabela3[[#This Row],[produkcja]]-Tabela3[[#This Row],[Suma z wielkosc_zamowienia]]</f>
        <v>24920</v>
      </c>
      <c r="E74" s="4">
        <f>IF(Tabela3[[#This Row],[status magazynu]]&lt;0,Tabela3[[#This Row],[produkcja]],0)</f>
        <v>0</v>
      </c>
    </row>
    <row r="75" spans="1:5" x14ac:dyDescent="0.25">
      <c r="A75" s="5" t="s">
        <v>89</v>
      </c>
      <c r="B75" s="4">
        <v>5670</v>
      </c>
      <c r="C75" s="4" t="str">
        <f>IF(OR(WEEKDAY(Tabela3[[#This Row],[Etykiety wierszy]])=1,WEEKDAY(Tabela3[[#This Row],[Etykiety wierszy]])=7),"5000","12000")</f>
        <v>12000</v>
      </c>
      <c r="D75" s="4">
        <f>D74+Tabela3[[#This Row],[produkcja]]-Tabela3[[#This Row],[Suma z wielkosc_zamowienia]]</f>
        <v>31250</v>
      </c>
      <c r="E75" s="4">
        <f>IF(Tabela3[[#This Row],[status magazynu]]&lt;0,Tabela3[[#This Row],[produkcja]],0)</f>
        <v>0</v>
      </c>
    </row>
    <row r="76" spans="1:5" x14ac:dyDescent="0.25">
      <c r="A76" s="5" t="s">
        <v>90</v>
      </c>
      <c r="B76" s="4">
        <v>9720</v>
      </c>
      <c r="C76" s="4" t="str">
        <f>IF(OR(WEEKDAY(Tabela3[[#This Row],[Etykiety wierszy]])=1,WEEKDAY(Tabela3[[#This Row],[Etykiety wierszy]])=7),"5000","12000")</f>
        <v>12000</v>
      </c>
      <c r="D76" s="4">
        <f>D75+Tabela3[[#This Row],[produkcja]]-Tabela3[[#This Row],[Suma z wielkosc_zamowienia]]</f>
        <v>33530</v>
      </c>
      <c r="E76" s="4">
        <f>IF(Tabela3[[#This Row],[status magazynu]]&lt;0,Tabela3[[#This Row],[produkcja]],0)</f>
        <v>0</v>
      </c>
    </row>
    <row r="77" spans="1:5" x14ac:dyDescent="0.25">
      <c r="A77" s="5" t="s">
        <v>91</v>
      </c>
      <c r="B77" s="4">
        <v>28090</v>
      </c>
      <c r="C77" s="4" t="str">
        <f>IF(OR(WEEKDAY(Tabela3[[#This Row],[Etykiety wierszy]])=1,WEEKDAY(Tabela3[[#This Row],[Etykiety wierszy]])=7),"5000","12000")</f>
        <v>5000</v>
      </c>
      <c r="D77" s="4">
        <f>D76+Tabela3[[#This Row],[produkcja]]-Tabela3[[#This Row],[Suma z wielkosc_zamowienia]]</f>
        <v>10440</v>
      </c>
      <c r="E77" s="4">
        <f>IF(Tabela3[[#This Row],[status magazynu]]&lt;0,Tabela3[[#This Row],[produkcja]],0)</f>
        <v>0</v>
      </c>
    </row>
    <row r="78" spans="1:5" x14ac:dyDescent="0.25">
      <c r="A78" s="5" t="s">
        <v>92</v>
      </c>
      <c r="B78" s="4">
        <v>17620</v>
      </c>
      <c r="C78" s="4" t="str">
        <f>IF(OR(WEEKDAY(Tabela3[[#This Row],[Etykiety wierszy]])=1,WEEKDAY(Tabela3[[#This Row],[Etykiety wierszy]])=7),"5000","12000")</f>
        <v>5000</v>
      </c>
      <c r="D78" s="4">
        <f>D77+Tabela3[[#This Row],[produkcja]]-Tabela3[[#This Row],[Suma z wielkosc_zamowienia]]</f>
        <v>-2180</v>
      </c>
      <c r="E78" s="4" t="str">
        <f>IF(Tabela3[[#This Row],[status magazynu]]&lt;0,Tabela3[[#This Row],[produkcja]],0)</f>
        <v>5000</v>
      </c>
    </row>
    <row r="79" spans="1:5" x14ac:dyDescent="0.25">
      <c r="A79" s="5" t="s">
        <v>93</v>
      </c>
      <c r="B79" s="4">
        <v>19060</v>
      </c>
      <c r="C79" s="4" t="str">
        <f>IF(OR(WEEKDAY(Tabela3[[#This Row],[Etykiety wierszy]])=1,WEEKDAY(Tabela3[[#This Row],[Etykiety wierszy]])=7),"5000","12000")</f>
        <v>12000</v>
      </c>
      <c r="D79" s="4">
        <f>D78+Tabela3[[#This Row],[produkcja]]-Tabela3[[#This Row],[Suma z wielkosc_zamowienia]]</f>
        <v>-9240</v>
      </c>
      <c r="E79" s="4" t="str">
        <f>IF(Tabela3[[#This Row],[status magazynu]]&lt;0,Tabela3[[#This Row],[produkcja]],0)</f>
        <v>12000</v>
      </c>
    </row>
    <row r="80" spans="1:5" x14ac:dyDescent="0.25">
      <c r="A80" s="5" t="s">
        <v>94</v>
      </c>
      <c r="B80" s="4">
        <v>13530</v>
      </c>
      <c r="C80" s="4" t="str">
        <f>IF(OR(WEEKDAY(Tabela3[[#This Row],[Etykiety wierszy]])=1,WEEKDAY(Tabela3[[#This Row],[Etykiety wierszy]])=7),"5000","12000")</f>
        <v>12000</v>
      </c>
      <c r="D80" s="4">
        <f>D79+Tabela3[[#This Row],[produkcja]]-Tabela3[[#This Row],[Suma z wielkosc_zamowienia]]</f>
        <v>-10770</v>
      </c>
      <c r="E80" s="4" t="str">
        <f>IF(Tabela3[[#This Row],[status magazynu]]&lt;0,Tabela3[[#This Row],[produkcja]],0)</f>
        <v>12000</v>
      </c>
    </row>
    <row r="81" spans="1:5" x14ac:dyDescent="0.25">
      <c r="A81" s="5" t="s">
        <v>95</v>
      </c>
      <c r="B81" s="4">
        <v>860</v>
      </c>
      <c r="C81" s="4" t="str">
        <f>IF(OR(WEEKDAY(Tabela3[[#This Row],[Etykiety wierszy]])=1,WEEKDAY(Tabela3[[#This Row],[Etykiety wierszy]])=7),"5000","12000")</f>
        <v>12000</v>
      </c>
      <c r="D81" s="4">
        <f>D80+Tabela3[[#This Row],[produkcja]]-Tabela3[[#This Row],[Suma z wielkosc_zamowienia]]</f>
        <v>370</v>
      </c>
      <c r="E81" s="4">
        <f>IF(Tabela3[[#This Row],[status magazynu]]&lt;0,Tabela3[[#This Row],[produkcja]],0)</f>
        <v>0</v>
      </c>
    </row>
    <row r="82" spans="1:5" x14ac:dyDescent="0.25">
      <c r="A82" s="5" t="s">
        <v>96</v>
      </c>
      <c r="B82" s="4">
        <v>1830</v>
      </c>
      <c r="C82" s="4" t="str">
        <f>IF(OR(WEEKDAY(Tabela3[[#This Row],[Etykiety wierszy]])=1,WEEKDAY(Tabela3[[#This Row],[Etykiety wierszy]])=7),"5000","12000")</f>
        <v>12000</v>
      </c>
      <c r="D82" s="4">
        <f>D81+Tabela3[[#This Row],[produkcja]]-Tabela3[[#This Row],[Suma z wielkosc_zamowienia]]</f>
        <v>10540</v>
      </c>
      <c r="E82" s="4">
        <f>IF(Tabela3[[#This Row],[status magazynu]]&lt;0,Tabela3[[#This Row],[produkcja]],0)</f>
        <v>0</v>
      </c>
    </row>
    <row r="83" spans="1:5" x14ac:dyDescent="0.25">
      <c r="A83" s="5" t="s">
        <v>97</v>
      </c>
      <c r="B83" s="4">
        <v>17900</v>
      </c>
      <c r="C83" s="4" t="str">
        <f>IF(OR(WEEKDAY(Tabela3[[#This Row],[Etykiety wierszy]])=1,WEEKDAY(Tabela3[[#This Row],[Etykiety wierszy]])=7),"5000","12000")</f>
        <v>12000</v>
      </c>
      <c r="D83" s="4">
        <f>D82+Tabela3[[#This Row],[produkcja]]-Tabela3[[#This Row],[Suma z wielkosc_zamowienia]]</f>
        <v>4640</v>
      </c>
      <c r="E83" s="4">
        <f>IF(Tabela3[[#This Row],[status magazynu]]&lt;0,Tabela3[[#This Row],[produkcja]],0)</f>
        <v>0</v>
      </c>
    </row>
    <row r="84" spans="1:5" x14ac:dyDescent="0.25">
      <c r="A84" s="5" t="s">
        <v>98</v>
      </c>
      <c r="B84" s="4">
        <v>13060</v>
      </c>
      <c r="C84" s="4" t="str">
        <f>IF(OR(WEEKDAY(Tabela3[[#This Row],[Etykiety wierszy]])=1,WEEKDAY(Tabela3[[#This Row],[Etykiety wierszy]])=7),"5000","12000")</f>
        <v>5000</v>
      </c>
      <c r="D84" s="4">
        <f>D83+Tabela3[[#This Row],[produkcja]]-Tabela3[[#This Row],[Suma z wielkosc_zamowienia]]</f>
        <v>-3420</v>
      </c>
      <c r="E84" s="4" t="str">
        <f>IF(Tabela3[[#This Row],[status magazynu]]&lt;0,Tabela3[[#This Row],[produkcja]],0)</f>
        <v>5000</v>
      </c>
    </row>
    <row r="85" spans="1:5" x14ac:dyDescent="0.25">
      <c r="A85" s="5" t="s">
        <v>99</v>
      </c>
      <c r="B85" s="4">
        <v>10100</v>
      </c>
      <c r="C85" s="4" t="str">
        <f>IF(OR(WEEKDAY(Tabela3[[#This Row],[Etykiety wierszy]])=1,WEEKDAY(Tabela3[[#This Row],[Etykiety wierszy]])=7),"5000","12000")</f>
        <v>5000</v>
      </c>
      <c r="D85" s="4">
        <f>D84+Tabela3[[#This Row],[produkcja]]-Tabela3[[#This Row],[Suma z wielkosc_zamowienia]]</f>
        <v>-8520</v>
      </c>
      <c r="E85" s="4" t="str">
        <f>IF(Tabela3[[#This Row],[status magazynu]]&lt;0,Tabela3[[#This Row],[produkcja]],0)</f>
        <v>5000</v>
      </c>
    </row>
    <row r="86" spans="1:5" x14ac:dyDescent="0.25">
      <c r="A86" s="5" t="s">
        <v>100</v>
      </c>
      <c r="B86" s="4">
        <v>1250</v>
      </c>
      <c r="C86" s="4" t="str">
        <f>IF(OR(WEEKDAY(Tabela3[[#This Row],[Etykiety wierszy]])=1,WEEKDAY(Tabela3[[#This Row],[Etykiety wierszy]])=7),"5000","12000")</f>
        <v>12000</v>
      </c>
      <c r="D86" s="4">
        <f>D85+Tabela3[[#This Row],[produkcja]]-Tabela3[[#This Row],[Suma z wielkosc_zamowienia]]</f>
        <v>2230</v>
      </c>
      <c r="E86" s="4">
        <f>IF(Tabela3[[#This Row],[status magazynu]]&lt;0,Tabela3[[#This Row],[produkcja]],0)</f>
        <v>0</v>
      </c>
    </row>
    <row r="87" spans="1:5" x14ac:dyDescent="0.25">
      <c r="A87" s="5" t="s">
        <v>101</v>
      </c>
      <c r="B87" s="4">
        <v>18420</v>
      </c>
      <c r="C87" s="4" t="str">
        <f>IF(OR(WEEKDAY(Tabela3[[#This Row],[Etykiety wierszy]])=1,WEEKDAY(Tabela3[[#This Row],[Etykiety wierszy]])=7),"5000","12000")</f>
        <v>12000</v>
      </c>
      <c r="D87" s="4">
        <f>D86+Tabela3[[#This Row],[produkcja]]-Tabela3[[#This Row],[Suma z wielkosc_zamowienia]]</f>
        <v>-4190</v>
      </c>
      <c r="E87" s="4" t="str">
        <f>IF(Tabela3[[#This Row],[status magazynu]]&lt;0,Tabela3[[#This Row],[produkcja]],0)</f>
        <v>12000</v>
      </c>
    </row>
    <row r="88" spans="1:5" x14ac:dyDescent="0.25">
      <c r="A88" s="5" t="s">
        <v>102</v>
      </c>
      <c r="B88" s="4">
        <v>8090</v>
      </c>
      <c r="C88" s="4" t="str">
        <f>IF(OR(WEEKDAY(Tabela3[[#This Row],[Etykiety wierszy]])=1,WEEKDAY(Tabela3[[#This Row],[Etykiety wierszy]])=7),"5000","12000")</f>
        <v>12000</v>
      </c>
      <c r="D88" s="4">
        <f>D87+Tabela3[[#This Row],[produkcja]]-Tabela3[[#This Row],[Suma z wielkosc_zamowienia]]</f>
        <v>-280</v>
      </c>
      <c r="E88" s="4" t="str">
        <f>IF(Tabela3[[#This Row],[status magazynu]]&lt;0,Tabela3[[#This Row],[produkcja]],0)</f>
        <v>12000</v>
      </c>
    </row>
    <row r="89" spans="1:5" x14ac:dyDescent="0.25">
      <c r="A89" s="5" t="s">
        <v>103</v>
      </c>
      <c r="B89" s="4">
        <v>4230</v>
      </c>
      <c r="C89" s="4" t="str">
        <f>IF(OR(WEEKDAY(Tabela3[[#This Row],[Etykiety wierszy]])=1,WEEKDAY(Tabela3[[#This Row],[Etykiety wierszy]])=7),"5000","12000")</f>
        <v>12000</v>
      </c>
      <c r="D89" s="4">
        <f>D88+Tabela3[[#This Row],[produkcja]]-Tabela3[[#This Row],[Suma z wielkosc_zamowienia]]</f>
        <v>7490</v>
      </c>
      <c r="E89" s="4">
        <f>IF(Tabela3[[#This Row],[status magazynu]]&lt;0,Tabela3[[#This Row],[produkcja]],0)</f>
        <v>0</v>
      </c>
    </row>
    <row r="90" spans="1:5" x14ac:dyDescent="0.25">
      <c r="A90" s="5" t="s">
        <v>104</v>
      </c>
      <c r="B90" s="4">
        <v>8410</v>
      </c>
      <c r="C90" s="4" t="str">
        <f>IF(OR(WEEKDAY(Tabela3[[#This Row],[Etykiety wierszy]])=1,WEEKDAY(Tabela3[[#This Row],[Etykiety wierszy]])=7),"5000","12000")</f>
        <v>12000</v>
      </c>
      <c r="D90" s="4">
        <f>D89+Tabela3[[#This Row],[produkcja]]-Tabela3[[#This Row],[Suma z wielkosc_zamowienia]]</f>
        <v>11080</v>
      </c>
      <c r="E90" s="4">
        <f>IF(Tabela3[[#This Row],[status magazynu]]&lt;0,Tabela3[[#This Row],[produkcja]],0)</f>
        <v>0</v>
      </c>
    </row>
    <row r="91" spans="1:5" x14ac:dyDescent="0.25">
      <c r="A91" s="5" t="s">
        <v>105</v>
      </c>
      <c r="B91" s="4">
        <v>6170</v>
      </c>
      <c r="C91" s="4" t="str">
        <f>IF(OR(WEEKDAY(Tabela3[[#This Row],[Etykiety wierszy]])=1,WEEKDAY(Tabela3[[#This Row],[Etykiety wierszy]])=7),"5000","12000")</f>
        <v>5000</v>
      </c>
      <c r="D91" s="4">
        <f>D90+Tabela3[[#This Row],[produkcja]]-Tabela3[[#This Row],[Suma z wielkosc_zamowienia]]</f>
        <v>9910</v>
      </c>
      <c r="E91" s="4">
        <f>IF(Tabela3[[#This Row],[status magazynu]]&lt;0,Tabela3[[#This Row],[produkcja]],0)</f>
        <v>0</v>
      </c>
    </row>
    <row r="92" spans="1:5" x14ac:dyDescent="0.25">
      <c r="A92" s="5" t="s">
        <v>106</v>
      </c>
      <c r="B92" s="4">
        <v>5590</v>
      </c>
      <c r="C92" s="4" t="str">
        <f>IF(OR(WEEKDAY(Tabela3[[#This Row],[Etykiety wierszy]])=1,WEEKDAY(Tabela3[[#This Row],[Etykiety wierszy]])=7),"5000","12000")</f>
        <v>5000</v>
      </c>
      <c r="D92" s="4">
        <f>D91+Tabela3[[#This Row],[produkcja]]-Tabela3[[#This Row],[Suma z wielkosc_zamowienia]]</f>
        <v>9320</v>
      </c>
      <c r="E92" s="4">
        <f>IF(Tabela3[[#This Row],[status magazynu]]&lt;0,Tabela3[[#This Row],[produkcja]],0)</f>
        <v>0</v>
      </c>
    </row>
    <row r="93" spans="1:5" x14ac:dyDescent="0.25">
      <c r="A93" s="5" t="s">
        <v>107</v>
      </c>
      <c r="B93" s="4">
        <v>6400</v>
      </c>
      <c r="C93" s="4" t="str">
        <f>IF(OR(WEEKDAY(Tabela3[[#This Row],[Etykiety wierszy]])=1,WEEKDAY(Tabela3[[#This Row],[Etykiety wierszy]])=7),"5000","12000")</f>
        <v>12000</v>
      </c>
      <c r="D93" s="4">
        <f>D92+Tabela3[[#This Row],[produkcja]]-Tabela3[[#This Row],[Suma z wielkosc_zamowienia]]</f>
        <v>14920</v>
      </c>
      <c r="E93" s="4">
        <f>IF(Tabela3[[#This Row],[status magazynu]]&lt;0,Tabela3[[#This Row],[produkcja]],0)</f>
        <v>0</v>
      </c>
    </row>
    <row r="94" spans="1:5" x14ac:dyDescent="0.25">
      <c r="A94" s="5" t="s">
        <v>108</v>
      </c>
      <c r="B94" s="4">
        <v>9490</v>
      </c>
      <c r="C94" s="4" t="str">
        <f>IF(OR(WEEKDAY(Tabela3[[#This Row],[Etykiety wierszy]])=1,WEEKDAY(Tabela3[[#This Row],[Etykiety wierszy]])=7),"5000","12000")</f>
        <v>12000</v>
      </c>
      <c r="D94" s="4">
        <f>D93+Tabela3[[#This Row],[produkcja]]-Tabela3[[#This Row],[Suma z wielkosc_zamowienia]]</f>
        <v>17430</v>
      </c>
      <c r="E94" s="4">
        <f>IF(Tabela3[[#This Row],[status magazynu]]&lt;0,Tabela3[[#This Row],[produkcja]],0)</f>
        <v>0</v>
      </c>
    </row>
    <row r="95" spans="1:5" x14ac:dyDescent="0.25">
      <c r="A95" s="5" t="s">
        <v>109</v>
      </c>
      <c r="B95" s="4">
        <v>7650</v>
      </c>
      <c r="C95" s="4" t="str">
        <f>IF(OR(WEEKDAY(Tabela3[[#This Row],[Etykiety wierszy]])=1,WEEKDAY(Tabela3[[#This Row],[Etykiety wierszy]])=7),"5000","12000")</f>
        <v>12000</v>
      </c>
      <c r="D95" s="4">
        <f>D94+Tabela3[[#This Row],[produkcja]]-Tabela3[[#This Row],[Suma z wielkosc_zamowienia]]</f>
        <v>21780</v>
      </c>
      <c r="E95" s="4">
        <f>IF(Tabela3[[#This Row],[status magazynu]]&lt;0,Tabela3[[#This Row],[produkcja]],0)</f>
        <v>0</v>
      </c>
    </row>
    <row r="96" spans="1:5" x14ac:dyDescent="0.25">
      <c r="A96" s="5" t="s">
        <v>110</v>
      </c>
      <c r="B96" s="4">
        <v>23240</v>
      </c>
      <c r="C96" s="4" t="str">
        <f>IF(OR(WEEKDAY(Tabela3[[#This Row],[Etykiety wierszy]])=1,WEEKDAY(Tabela3[[#This Row],[Etykiety wierszy]])=7),"5000","12000")</f>
        <v>12000</v>
      </c>
      <c r="D96" s="4">
        <f>D95+Tabela3[[#This Row],[produkcja]]-Tabela3[[#This Row],[Suma z wielkosc_zamowienia]]</f>
        <v>10540</v>
      </c>
      <c r="E96" s="4">
        <f>IF(Tabela3[[#This Row],[status magazynu]]&lt;0,Tabela3[[#This Row],[produkcja]],0)</f>
        <v>0</v>
      </c>
    </row>
    <row r="97" spans="1:5" x14ac:dyDescent="0.25">
      <c r="A97" s="5" t="s">
        <v>111</v>
      </c>
      <c r="B97" s="4">
        <v>11000</v>
      </c>
      <c r="C97" s="4" t="str">
        <f>IF(OR(WEEKDAY(Tabela3[[#This Row],[Etykiety wierszy]])=1,WEEKDAY(Tabela3[[#This Row],[Etykiety wierszy]])=7),"5000","12000")</f>
        <v>12000</v>
      </c>
      <c r="D97" s="4">
        <f>D96+Tabela3[[#This Row],[produkcja]]-Tabela3[[#This Row],[Suma z wielkosc_zamowienia]]</f>
        <v>11540</v>
      </c>
      <c r="E97" s="4">
        <f>IF(Tabela3[[#This Row],[status magazynu]]&lt;0,Tabela3[[#This Row],[produkcja]],0)</f>
        <v>0</v>
      </c>
    </row>
    <row r="98" spans="1:5" x14ac:dyDescent="0.25">
      <c r="A98" s="5" t="s">
        <v>112</v>
      </c>
      <c r="B98" s="4">
        <v>15340</v>
      </c>
      <c r="C98" s="4" t="str">
        <f>IF(OR(WEEKDAY(Tabela3[[#This Row],[Etykiety wierszy]])=1,WEEKDAY(Tabela3[[#This Row],[Etykiety wierszy]])=7),"5000","12000")</f>
        <v>5000</v>
      </c>
      <c r="D98" s="4">
        <f>D97+Tabela3[[#This Row],[produkcja]]-Tabela3[[#This Row],[Suma z wielkosc_zamowienia]]</f>
        <v>1200</v>
      </c>
      <c r="E98" s="4">
        <f>IF(Tabela3[[#This Row],[status magazynu]]&lt;0,Tabela3[[#This Row],[produkcja]],0)</f>
        <v>0</v>
      </c>
    </row>
    <row r="99" spans="1:5" x14ac:dyDescent="0.25">
      <c r="A99" s="5" t="s">
        <v>113</v>
      </c>
      <c r="B99" s="4">
        <v>20900</v>
      </c>
      <c r="C99" s="4" t="str">
        <f>IF(OR(WEEKDAY(Tabela3[[#This Row],[Etykiety wierszy]])=1,WEEKDAY(Tabela3[[#This Row],[Etykiety wierszy]])=7),"5000","12000")</f>
        <v>5000</v>
      </c>
      <c r="D99" s="4">
        <f>D98+Tabela3[[#This Row],[produkcja]]-Tabela3[[#This Row],[Suma z wielkosc_zamowienia]]</f>
        <v>-14700</v>
      </c>
      <c r="E99" s="4" t="str">
        <f>IF(Tabela3[[#This Row],[status magazynu]]&lt;0,Tabela3[[#This Row],[produkcja]],0)</f>
        <v>5000</v>
      </c>
    </row>
    <row r="100" spans="1:5" x14ac:dyDescent="0.25">
      <c r="A100" s="5" t="s">
        <v>114</v>
      </c>
      <c r="B100" s="4">
        <v>9150</v>
      </c>
      <c r="C100" s="4" t="str">
        <f>IF(OR(WEEKDAY(Tabela3[[#This Row],[Etykiety wierszy]])=1,WEEKDAY(Tabela3[[#This Row],[Etykiety wierszy]])=7),"5000","12000")</f>
        <v>12000</v>
      </c>
      <c r="D100" s="4">
        <f>D99+Tabela3[[#This Row],[produkcja]]-Tabela3[[#This Row],[Suma z wielkosc_zamowienia]]</f>
        <v>-11850</v>
      </c>
      <c r="E100" s="4" t="str">
        <f>IF(Tabela3[[#This Row],[status magazynu]]&lt;0,Tabela3[[#This Row],[produkcja]],0)</f>
        <v>12000</v>
      </c>
    </row>
    <row r="101" spans="1:5" x14ac:dyDescent="0.25">
      <c r="A101" s="5" t="s">
        <v>115</v>
      </c>
      <c r="B101" s="4">
        <v>4940</v>
      </c>
      <c r="C101" s="4" t="str">
        <f>IF(OR(WEEKDAY(Tabela3[[#This Row],[Etykiety wierszy]])=1,WEEKDAY(Tabela3[[#This Row],[Etykiety wierszy]])=7),"5000","12000")</f>
        <v>12000</v>
      </c>
      <c r="D101" s="4">
        <f>D100+Tabela3[[#This Row],[produkcja]]-Tabela3[[#This Row],[Suma z wielkosc_zamowienia]]</f>
        <v>-4790</v>
      </c>
      <c r="E101" s="4" t="str">
        <f>IF(Tabela3[[#This Row],[status magazynu]]&lt;0,Tabela3[[#This Row],[produkcja]],0)</f>
        <v>12000</v>
      </c>
    </row>
    <row r="102" spans="1:5" x14ac:dyDescent="0.25">
      <c r="A102" s="5" t="s">
        <v>116</v>
      </c>
      <c r="B102" s="4">
        <v>12010</v>
      </c>
      <c r="C102" s="4" t="str">
        <f>IF(OR(WEEKDAY(Tabela3[[#This Row],[Etykiety wierszy]])=1,WEEKDAY(Tabela3[[#This Row],[Etykiety wierszy]])=7),"5000","12000")</f>
        <v>12000</v>
      </c>
      <c r="D102" s="4">
        <f>D101+Tabela3[[#This Row],[produkcja]]-Tabela3[[#This Row],[Suma z wielkosc_zamowienia]]</f>
        <v>-4800</v>
      </c>
      <c r="E102" s="4" t="str">
        <f>IF(Tabela3[[#This Row],[status magazynu]]&lt;0,Tabela3[[#This Row],[produkcja]],0)</f>
        <v>12000</v>
      </c>
    </row>
    <row r="103" spans="1:5" x14ac:dyDescent="0.25">
      <c r="A103" s="5" t="s">
        <v>117</v>
      </c>
      <c r="B103" s="4">
        <v>13080</v>
      </c>
      <c r="C103" s="4" t="str">
        <f>IF(OR(WEEKDAY(Tabela3[[#This Row],[Etykiety wierszy]])=1,WEEKDAY(Tabela3[[#This Row],[Etykiety wierszy]])=7),"5000","12000")</f>
        <v>12000</v>
      </c>
      <c r="D103" s="4">
        <f>D102+Tabela3[[#This Row],[produkcja]]-Tabela3[[#This Row],[Suma z wielkosc_zamowienia]]</f>
        <v>-5880</v>
      </c>
      <c r="E103" s="4" t="str">
        <f>IF(Tabela3[[#This Row],[status magazynu]]&lt;0,Tabela3[[#This Row],[produkcja]],0)</f>
        <v>12000</v>
      </c>
    </row>
    <row r="104" spans="1:5" x14ac:dyDescent="0.25">
      <c r="A104" s="5" t="s">
        <v>118</v>
      </c>
      <c r="B104" s="4">
        <v>15620</v>
      </c>
      <c r="C104" s="4" t="str">
        <f>IF(OR(WEEKDAY(Tabela3[[#This Row],[Etykiety wierszy]])=1,WEEKDAY(Tabela3[[#This Row],[Etykiety wierszy]])=7),"5000","12000")</f>
        <v>12000</v>
      </c>
      <c r="D104" s="4">
        <f>D103+Tabela3[[#This Row],[produkcja]]-Tabela3[[#This Row],[Suma z wielkosc_zamowienia]]</f>
        <v>-9500</v>
      </c>
      <c r="E104" s="4" t="str">
        <f>IF(Tabela3[[#This Row],[status magazynu]]&lt;0,Tabela3[[#This Row],[produkcja]],0)</f>
        <v>12000</v>
      </c>
    </row>
    <row r="105" spans="1:5" x14ac:dyDescent="0.25">
      <c r="A105" s="5" t="s">
        <v>119</v>
      </c>
      <c r="B105" s="4">
        <v>15010</v>
      </c>
      <c r="C105" s="4" t="str">
        <f>IF(OR(WEEKDAY(Tabela3[[#This Row],[Etykiety wierszy]])=1,WEEKDAY(Tabela3[[#This Row],[Etykiety wierszy]])=7),"5000","12000")</f>
        <v>5000</v>
      </c>
      <c r="D105" s="4">
        <f>D104+Tabela3[[#This Row],[produkcja]]-Tabela3[[#This Row],[Suma z wielkosc_zamowienia]]</f>
        <v>-19510</v>
      </c>
      <c r="E105" s="4" t="str">
        <f>IF(Tabela3[[#This Row],[status magazynu]]&lt;0,Tabela3[[#This Row],[produkcja]],0)</f>
        <v>5000</v>
      </c>
    </row>
    <row r="106" spans="1:5" x14ac:dyDescent="0.25">
      <c r="A106" s="5" t="s">
        <v>120</v>
      </c>
      <c r="B106" s="4">
        <v>7560</v>
      </c>
      <c r="C106" s="4" t="str">
        <f>IF(OR(WEEKDAY(Tabela3[[#This Row],[Etykiety wierszy]])=1,WEEKDAY(Tabela3[[#This Row],[Etykiety wierszy]])=7),"5000","12000")</f>
        <v>5000</v>
      </c>
      <c r="D106" s="4">
        <f>D105+Tabela3[[#This Row],[produkcja]]-Tabela3[[#This Row],[Suma z wielkosc_zamowienia]]</f>
        <v>-22070</v>
      </c>
      <c r="E106" s="4" t="str">
        <f>IF(Tabela3[[#This Row],[status magazynu]]&lt;0,Tabela3[[#This Row],[produkcja]],0)</f>
        <v>5000</v>
      </c>
    </row>
    <row r="107" spans="1:5" x14ac:dyDescent="0.25">
      <c r="A107" s="5" t="s">
        <v>121</v>
      </c>
      <c r="B107" s="4">
        <v>13340</v>
      </c>
      <c r="C107" s="4" t="str">
        <f>IF(OR(WEEKDAY(Tabela3[[#This Row],[Etykiety wierszy]])=1,WEEKDAY(Tabela3[[#This Row],[Etykiety wierszy]])=7),"5000","12000")</f>
        <v>12000</v>
      </c>
      <c r="D107" s="4">
        <f>D106+Tabela3[[#This Row],[produkcja]]-Tabela3[[#This Row],[Suma z wielkosc_zamowienia]]</f>
        <v>-23410</v>
      </c>
      <c r="E107" s="4" t="str">
        <f>IF(Tabela3[[#This Row],[status magazynu]]&lt;0,Tabela3[[#This Row],[produkcja]],0)</f>
        <v>12000</v>
      </c>
    </row>
    <row r="108" spans="1:5" x14ac:dyDescent="0.25">
      <c r="A108" s="5" t="s">
        <v>122</v>
      </c>
      <c r="B108" s="4">
        <v>17150</v>
      </c>
      <c r="C108" s="4" t="str">
        <f>IF(OR(WEEKDAY(Tabela3[[#This Row],[Etykiety wierszy]])=1,WEEKDAY(Tabela3[[#This Row],[Etykiety wierszy]])=7),"5000","12000")</f>
        <v>12000</v>
      </c>
      <c r="D108" s="4">
        <f>D107+Tabela3[[#This Row],[produkcja]]-Tabela3[[#This Row],[Suma z wielkosc_zamowienia]]</f>
        <v>-28560</v>
      </c>
      <c r="E108" s="4" t="str">
        <f>IF(Tabela3[[#This Row],[status magazynu]]&lt;0,Tabela3[[#This Row],[produkcja]],0)</f>
        <v>12000</v>
      </c>
    </row>
    <row r="109" spans="1:5" x14ac:dyDescent="0.25">
      <c r="A109" s="5" t="s">
        <v>123</v>
      </c>
      <c r="B109" s="4">
        <v>10200</v>
      </c>
      <c r="C109" s="4" t="str">
        <f>IF(OR(WEEKDAY(Tabela3[[#This Row],[Etykiety wierszy]])=1,WEEKDAY(Tabela3[[#This Row],[Etykiety wierszy]])=7),"5000","12000")</f>
        <v>12000</v>
      </c>
      <c r="D109" s="4">
        <f>D108+Tabela3[[#This Row],[produkcja]]-Tabela3[[#This Row],[Suma z wielkosc_zamowienia]]</f>
        <v>-26760</v>
      </c>
      <c r="E109" s="4" t="str">
        <f>IF(Tabela3[[#This Row],[status magazynu]]&lt;0,Tabela3[[#This Row],[produkcja]],0)</f>
        <v>12000</v>
      </c>
    </row>
    <row r="110" spans="1:5" x14ac:dyDescent="0.25">
      <c r="A110" s="5" t="s">
        <v>124</v>
      </c>
      <c r="B110" s="4">
        <v>9900</v>
      </c>
      <c r="C110" s="4" t="str">
        <f>IF(OR(WEEKDAY(Tabela3[[#This Row],[Etykiety wierszy]])=1,WEEKDAY(Tabela3[[#This Row],[Etykiety wierszy]])=7),"5000","12000")</f>
        <v>12000</v>
      </c>
      <c r="D110" s="4">
        <f>D109+Tabela3[[#This Row],[produkcja]]-Tabela3[[#This Row],[Suma z wielkosc_zamowienia]]</f>
        <v>-24660</v>
      </c>
      <c r="E110" s="4" t="str">
        <f>IF(Tabela3[[#This Row],[status magazynu]]&lt;0,Tabela3[[#This Row],[produkcja]],0)</f>
        <v>12000</v>
      </c>
    </row>
    <row r="111" spans="1:5" x14ac:dyDescent="0.25">
      <c r="A111" s="5" t="s">
        <v>125</v>
      </c>
      <c r="B111" s="4">
        <v>9370</v>
      </c>
      <c r="C111" s="4" t="str">
        <f>IF(OR(WEEKDAY(Tabela3[[#This Row],[Etykiety wierszy]])=1,WEEKDAY(Tabela3[[#This Row],[Etykiety wierszy]])=7),"5000","12000")</f>
        <v>12000</v>
      </c>
      <c r="D111" s="4">
        <f>D110+Tabela3[[#This Row],[produkcja]]-Tabela3[[#This Row],[Suma z wielkosc_zamowienia]]</f>
        <v>-22030</v>
      </c>
      <c r="E111" s="4" t="str">
        <f>IF(Tabela3[[#This Row],[status magazynu]]&lt;0,Tabela3[[#This Row],[produkcja]],0)</f>
        <v>12000</v>
      </c>
    </row>
    <row r="112" spans="1:5" x14ac:dyDescent="0.25">
      <c r="A112" s="5" t="s">
        <v>126</v>
      </c>
      <c r="B112" s="4">
        <v>8220</v>
      </c>
      <c r="C112" s="4" t="str">
        <f>IF(OR(WEEKDAY(Tabela3[[#This Row],[Etykiety wierszy]])=1,WEEKDAY(Tabela3[[#This Row],[Etykiety wierszy]])=7),"5000","12000")</f>
        <v>5000</v>
      </c>
      <c r="D112" s="4">
        <f>D111+Tabela3[[#This Row],[produkcja]]-Tabela3[[#This Row],[Suma z wielkosc_zamowienia]]</f>
        <v>-25250</v>
      </c>
      <c r="E112" s="4" t="str">
        <f>IF(Tabela3[[#This Row],[status magazynu]]&lt;0,Tabela3[[#This Row],[produkcja]],0)</f>
        <v>5000</v>
      </c>
    </row>
    <row r="113" spans="1:5" x14ac:dyDescent="0.25">
      <c r="A113" s="5" t="s">
        <v>127</v>
      </c>
      <c r="B113" s="4">
        <v>10440</v>
      </c>
      <c r="C113" s="4" t="str">
        <f>IF(OR(WEEKDAY(Tabela3[[#This Row],[Etykiety wierszy]])=1,WEEKDAY(Tabela3[[#This Row],[Etykiety wierszy]])=7),"5000","12000")</f>
        <v>5000</v>
      </c>
      <c r="D113" s="4">
        <f>D112+Tabela3[[#This Row],[produkcja]]-Tabela3[[#This Row],[Suma z wielkosc_zamowienia]]</f>
        <v>-30690</v>
      </c>
      <c r="E113" s="4" t="str">
        <f>IF(Tabela3[[#This Row],[status magazynu]]&lt;0,Tabela3[[#This Row],[produkcja]],0)</f>
        <v>5000</v>
      </c>
    </row>
    <row r="114" spans="1:5" x14ac:dyDescent="0.25">
      <c r="A114" s="5" t="s">
        <v>128</v>
      </c>
      <c r="B114" s="4">
        <v>3110</v>
      </c>
      <c r="C114" s="4" t="str">
        <f>IF(OR(WEEKDAY(Tabela3[[#This Row],[Etykiety wierszy]])=1,WEEKDAY(Tabela3[[#This Row],[Etykiety wierszy]])=7),"5000","12000")</f>
        <v>12000</v>
      </c>
      <c r="D114" s="4">
        <f>D113+Tabela3[[#This Row],[produkcja]]-Tabela3[[#This Row],[Suma z wielkosc_zamowienia]]</f>
        <v>-21800</v>
      </c>
      <c r="E114" s="4" t="str">
        <f>IF(Tabela3[[#This Row],[status magazynu]]&lt;0,Tabela3[[#This Row],[produkcja]],0)</f>
        <v>12000</v>
      </c>
    </row>
    <row r="115" spans="1:5" x14ac:dyDescent="0.25">
      <c r="A115" s="5" t="s">
        <v>129</v>
      </c>
      <c r="B115" s="4">
        <v>15290</v>
      </c>
      <c r="C115" s="4" t="str">
        <f>IF(OR(WEEKDAY(Tabela3[[#This Row],[Etykiety wierszy]])=1,WEEKDAY(Tabela3[[#This Row],[Etykiety wierszy]])=7),"5000","12000")</f>
        <v>12000</v>
      </c>
      <c r="D115" s="4">
        <f>D114+Tabela3[[#This Row],[produkcja]]-Tabela3[[#This Row],[Suma z wielkosc_zamowienia]]</f>
        <v>-25090</v>
      </c>
      <c r="E115" s="4" t="str">
        <f>IF(Tabela3[[#This Row],[status magazynu]]&lt;0,Tabela3[[#This Row],[produkcja]],0)</f>
        <v>12000</v>
      </c>
    </row>
    <row r="116" spans="1:5" x14ac:dyDescent="0.25">
      <c r="A116" s="5" t="s">
        <v>130</v>
      </c>
      <c r="B116" s="4">
        <v>4040</v>
      </c>
      <c r="C116" s="4" t="str">
        <f>IF(OR(WEEKDAY(Tabela3[[#This Row],[Etykiety wierszy]])=1,WEEKDAY(Tabela3[[#This Row],[Etykiety wierszy]])=7),"5000","12000")</f>
        <v>12000</v>
      </c>
      <c r="D116" s="4">
        <f>D115+Tabela3[[#This Row],[produkcja]]-Tabela3[[#This Row],[Suma z wielkosc_zamowienia]]</f>
        <v>-17130</v>
      </c>
      <c r="E116" s="4" t="str">
        <f>IF(Tabela3[[#This Row],[status magazynu]]&lt;0,Tabela3[[#This Row],[produkcja]],0)</f>
        <v>12000</v>
      </c>
    </row>
    <row r="117" spans="1:5" x14ac:dyDescent="0.25">
      <c r="A117" s="5" t="s">
        <v>131</v>
      </c>
      <c r="B117" s="4">
        <v>15180</v>
      </c>
      <c r="C117" s="4" t="str">
        <f>IF(OR(WEEKDAY(Tabela3[[#This Row],[Etykiety wierszy]])=1,WEEKDAY(Tabela3[[#This Row],[Etykiety wierszy]])=7),"5000","12000")</f>
        <v>12000</v>
      </c>
      <c r="D117" s="4">
        <f>D116+Tabela3[[#This Row],[produkcja]]-Tabela3[[#This Row],[Suma z wielkosc_zamowienia]]</f>
        <v>-20310</v>
      </c>
      <c r="E117" s="4" t="str">
        <f>IF(Tabela3[[#This Row],[status magazynu]]&lt;0,Tabela3[[#This Row],[produkcja]],0)</f>
        <v>12000</v>
      </c>
    </row>
    <row r="118" spans="1:5" x14ac:dyDescent="0.25">
      <c r="A118" s="5" t="s">
        <v>132</v>
      </c>
      <c r="B118" s="4">
        <v>13910</v>
      </c>
      <c r="C118" s="4" t="str">
        <f>IF(OR(WEEKDAY(Tabela3[[#This Row],[Etykiety wierszy]])=1,WEEKDAY(Tabela3[[#This Row],[Etykiety wierszy]])=7),"5000","12000")</f>
        <v>12000</v>
      </c>
      <c r="D118" s="4">
        <f>D117+Tabela3[[#This Row],[produkcja]]-Tabela3[[#This Row],[Suma z wielkosc_zamowienia]]</f>
        <v>-22220</v>
      </c>
      <c r="E118" s="4" t="str">
        <f>IF(Tabela3[[#This Row],[status magazynu]]&lt;0,Tabela3[[#This Row],[produkcja]],0)</f>
        <v>12000</v>
      </c>
    </row>
    <row r="119" spans="1:5" x14ac:dyDescent="0.25">
      <c r="A119" s="5" t="s">
        <v>133</v>
      </c>
      <c r="B119" s="4">
        <v>8460</v>
      </c>
      <c r="C119" s="4" t="str">
        <f>IF(OR(WEEKDAY(Tabela3[[#This Row],[Etykiety wierszy]])=1,WEEKDAY(Tabela3[[#This Row],[Etykiety wierszy]])=7),"5000","12000")</f>
        <v>5000</v>
      </c>
      <c r="D119" s="4">
        <f>D118+Tabela3[[#This Row],[produkcja]]-Tabela3[[#This Row],[Suma z wielkosc_zamowienia]]</f>
        <v>-25680</v>
      </c>
      <c r="E119" s="4" t="str">
        <f>IF(Tabela3[[#This Row],[status magazynu]]&lt;0,Tabela3[[#This Row],[produkcja]],0)</f>
        <v>5000</v>
      </c>
    </row>
    <row r="120" spans="1:5" x14ac:dyDescent="0.25">
      <c r="A120" s="5" t="s">
        <v>134</v>
      </c>
      <c r="B120" s="4">
        <v>4880</v>
      </c>
      <c r="C120" s="4" t="str">
        <f>IF(OR(WEEKDAY(Tabela3[[#This Row],[Etykiety wierszy]])=1,WEEKDAY(Tabela3[[#This Row],[Etykiety wierszy]])=7),"5000","12000")</f>
        <v>5000</v>
      </c>
      <c r="D120" s="4">
        <f>D119+Tabela3[[#This Row],[produkcja]]-Tabela3[[#This Row],[Suma z wielkosc_zamowienia]]</f>
        <v>-25560</v>
      </c>
      <c r="E120" s="4" t="str">
        <f>IF(Tabela3[[#This Row],[status magazynu]]&lt;0,Tabela3[[#This Row],[produkcja]],0)</f>
        <v>5000</v>
      </c>
    </row>
    <row r="121" spans="1:5" x14ac:dyDescent="0.25">
      <c r="A121" s="5" t="s">
        <v>135</v>
      </c>
      <c r="B121" s="4">
        <v>3980</v>
      </c>
      <c r="C121" s="4" t="str">
        <f>IF(OR(WEEKDAY(Tabela3[[#This Row],[Etykiety wierszy]])=1,WEEKDAY(Tabela3[[#This Row],[Etykiety wierszy]])=7),"5000","12000")</f>
        <v>12000</v>
      </c>
      <c r="D121" s="4">
        <f>D120+Tabela3[[#This Row],[produkcja]]-Tabela3[[#This Row],[Suma z wielkosc_zamowienia]]</f>
        <v>-17540</v>
      </c>
      <c r="E121" s="4" t="str">
        <f>IF(Tabela3[[#This Row],[status magazynu]]&lt;0,Tabela3[[#This Row],[produkcja]],0)</f>
        <v>12000</v>
      </c>
    </row>
    <row r="122" spans="1:5" x14ac:dyDescent="0.25">
      <c r="A122" s="5" t="s">
        <v>136</v>
      </c>
      <c r="B122" s="4">
        <v>3980</v>
      </c>
      <c r="C122" s="4" t="str">
        <f>IF(OR(WEEKDAY(Tabela3[[#This Row],[Etykiety wierszy]])=1,WEEKDAY(Tabela3[[#This Row],[Etykiety wierszy]])=7),"5000","12000")</f>
        <v>12000</v>
      </c>
      <c r="D122" s="4">
        <f>D121+Tabela3[[#This Row],[produkcja]]-Tabela3[[#This Row],[Suma z wielkosc_zamowienia]]</f>
        <v>-9520</v>
      </c>
      <c r="E122" s="4" t="str">
        <f>IF(Tabela3[[#This Row],[status magazynu]]&lt;0,Tabela3[[#This Row],[produkcja]],0)</f>
        <v>12000</v>
      </c>
    </row>
    <row r="123" spans="1:5" x14ac:dyDescent="0.25">
      <c r="A123" s="5" t="s">
        <v>137</v>
      </c>
      <c r="B123" s="4">
        <v>9650</v>
      </c>
      <c r="C123" s="4" t="str">
        <f>IF(OR(WEEKDAY(Tabela3[[#This Row],[Etykiety wierszy]])=1,WEEKDAY(Tabela3[[#This Row],[Etykiety wierszy]])=7),"5000","12000")</f>
        <v>12000</v>
      </c>
      <c r="D123" s="4">
        <f>D122+Tabela3[[#This Row],[produkcja]]-Tabela3[[#This Row],[Suma z wielkosc_zamowienia]]</f>
        <v>-7170</v>
      </c>
      <c r="E123" s="4" t="str">
        <f>IF(Tabela3[[#This Row],[status magazynu]]&lt;0,Tabela3[[#This Row],[produkcja]],0)</f>
        <v>12000</v>
      </c>
    </row>
    <row r="124" spans="1:5" x14ac:dyDescent="0.25">
      <c r="A124" s="5" t="s">
        <v>138</v>
      </c>
      <c r="B124" s="4">
        <v>3900</v>
      </c>
      <c r="C124" s="4" t="str">
        <f>IF(OR(WEEKDAY(Tabela3[[#This Row],[Etykiety wierszy]])=1,WEEKDAY(Tabela3[[#This Row],[Etykiety wierszy]])=7),"5000","12000")</f>
        <v>12000</v>
      </c>
      <c r="D124" s="4">
        <f>D123+Tabela3[[#This Row],[produkcja]]-Tabela3[[#This Row],[Suma z wielkosc_zamowienia]]</f>
        <v>930</v>
      </c>
      <c r="E124" s="4">
        <f>IF(Tabela3[[#This Row],[status magazynu]]&lt;0,Tabela3[[#This Row],[produkcja]],0)</f>
        <v>0</v>
      </c>
    </row>
    <row r="125" spans="1:5" x14ac:dyDescent="0.25">
      <c r="A125" s="5" t="s">
        <v>139</v>
      </c>
      <c r="B125" s="4">
        <v>12030</v>
      </c>
      <c r="C125" s="4" t="str">
        <f>IF(OR(WEEKDAY(Tabela3[[#This Row],[Etykiety wierszy]])=1,WEEKDAY(Tabela3[[#This Row],[Etykiety wierszy]])=7),"5000","12000")</f>
        <v>12000</v>
      </c>
      <c r="D125" s="4">
        <f>D124+Tabela3[[#This Row],[produkcja]]-Tabela3[[#This Row],[Suma z wielkosc_zamowienia]]</f>
        <v>900</v>
      </c>
      <c r="E125" s="4">
        <f>IF(Tabela3[[#This Row],[status magazynu]]&lt;0,Tabela3[[#This Row],[produkcja]],0)</f>
        <v>0</v>
      </c>
    </row>
    <row r="126" spans="1:5" x14ac:dyDescent="0.25">
      <c r="A126" s="5" t="s">
        <v>140</v>
      </c>
      <c r="B126" s="4">
        <v>6290</v>
      </c>
      <c r="C126" s="4" t="str">
        <f>IF(OR(WEEKDAY(Tabela3[[#This Row],[Etykiety wierszy]])=1,WEEKDAY(Tabela3[[#This Row],[Etykiety wierszy]])=7),"5000","12000")</f>
        <v>5000</v>
      </c>
      <c r="D126" s="4">
        <f>D125+Tabela3[[#This Row],[produkcja]]-Tabela3[[#This Row],[Suma z wielkosc_zamowienia]]</f>
        <v>-390</v>
      </c>
      <c r="E126" s="4" t="str">
        <f>IF(Tabela3[[#This Row],[status magazynu]]&lt;0,Tabela3[[#This Row],[produkcja]],0)</f>
        <v>5000</v>
      </c>
    </row>
    <row r="127" spans="1:5" x14ac:dyDescent="0.25">
      <c r="A127" s="5" t="s">
        <v>141</v>
      </c>
      <c r="B127" s="4">
        <v>32220</v>
      </c>
      <c r="C127" s="4" t="str">
        <f>IF(OR(WEEKDAY(Tabela3[[#This Row],[Etykiety wierszy]])=1,WEEKDAY(Tabela3[[#This Row],[Etykiety wierszy]])=7),"5000","12000")</f>
        <v>5000</v>
      </c>
      <c r="D127" s="4">
        <f>D126+Tabela3[[#This Row],[produkcja]]-Tabela3[[#This Row],[Suma z wielkosc_zamowienia]]</f>
        <v>-27610</v>
      </c>
      <c r="E127" s="4" t="str">
        <f>IF(Tabela3[[#This Row],[status magazynu]]&lt;0,Tabela3[[#This Row],[produkcja]],0)</f>
        <v>5000</v>
      </c>
    </row>
    <row r="128" spans="1:5" x14ac:dyDescent="0.25">
      <c r="A128" s="5" t="s">
        <v>142</v>
      </c>
      <c r="B128" s="4">
        <v>11780</v>
      </c>
      <c r="C128" s="4" t="str">
        <f>IF(OR(WEEKDAY(Tabela3[[#This Row],[Etykiety wierszy]])=1,WEEKDAY(Tabela3[[#This Row],[Etykiety wierszy]])=7),"5000","12000")</f>
        <v>12000</v>
      </c>
      <c r="D128" s="4">
        <f>D127+Tabela3[[#This Row],[produkcja]]-Tabela3[[#This Row],[Suma z wielkosc_zamowienia]]</f>
        <v>-27390</v>
      </c>
      <c r="E128" s="4" t="str">
        <f>IF(Tabela3[[#This Row],[status magazynu]]&lt;0,Tabela3[[#This Row],[produkcja]],0)</f>
        <v>12000</v>
      </c>
    </row>
    <row r="129" spans="1:5" x14ac:dyDescent="0.25">
      <c r="A129" s="5" t="s">
        <v>143</v>
      </c>
      <c r="B129" s="4">
        <v>25300</v>
      </c>
      <c r="C129" s="4" t="str">
        <f>IF(OR(WEEKDAY(Tabela3[[#This Row],[Etykiety wierszy]])=1,WEEKDAY(Tabela3[[#This Row],[Etykiety wierszy]])=7),"5000","12000")</f>
        <v>12000</v>
      </c>
      <c r="D129" s="4">
        <f>D128+Tabela3[[#This Row],[produkcja]]-Tabela3[[#This Row],[Suma z wielkosc_zamowienia]]</f>
        <v>-40690</v>
      </c>
      <c r="E129" s="4" t="str">
        <f>IF(Tabela3[[#This Row],[status magazynu]]&lt;0,Tabela3[[#This Row],[produkcja]],0)</f>
        <v>12000</v>
      </c>
    </row>
    <row r="130" spans="1:5" x14ac:dyDescent="0.25">
      <c r="A130" s="5" t="s">
        <v>144</v>
      </c>
      <c r="B130" s="4">
        <v>9620</v>
      </c>
      <c r="C130" s="4" t="str">
        <f>IF(OR(WEEKDAY(Tabela3[[#This Row],[Etykiety wierszy]])=1,WEEKDAY(Tabela3[[#This Row],[Etykiety wierszy]])=7),"5000","12000")</f>
        <v>12000</v>
      </c>
      <c r="D130" s="4">
        <f>D129+Tabela3[[#This Row],[produkcja]]-Tabela3[[#This Row],[Suma z wielkosc_zamowienia]]</f>
        <v>-38310</v>
      </c>
      <c r="E130" s="4" t="str">
        <f>IF(Tabela3[[#This Row],[status magazynu]]&lt;0,Tabela3[[#This Row],[produkcja]],0)</f>
        <v>12000</v>
      </c>
    </row>
    <row r="131" spans="1:5" x14ac:dyDescent="0.25">
      <c r="A131" s="5" t="s">
        <v>145</v>
      </c>
      <c r="B131" s="4">
        <v>9630</v>
      </c>
      <c r="C131" s="4" t="str">
        <f>IF(OR(WEEKDAY(Tabela3[[#This Row],[Etykiety wierszy]])=1,WEEKDAY(Tabela3[[#This Row],[Etykiety wierszy]])=7),"5000","12000")</f>
        <v>12000</v>
      </c>
      <c r="D131" s="4">
        <f>D130+Tabela3[[#This Row],[produkcja]]-Tabela3[[#This Row],[Suma z wielkosc_zamowienia]]</f>
        <v>-35940</v>
      </c>
      <c r="E131" s="4" t="str">
        <f>IF(Tabela3[[#This Row],[status magazynu]]&lt;0,Tabela3[[#This Row],[produkcja]],0)</f>
        <v>12000</v>
      </c>
    </row>
    <row r="132" spans="1:5" x14ac:dyDescent="0.25">
      <c r="A132" s="5" t="s">
        <v>146</v>
      </c>
      <c r="B132" s="4">
        <v>390</v>
      </c>
      <c r="C132" s="4" t="str">
        <f>IF(OR(WEEKDAY(Tabela3[[#This Row],[Etykiety wierszy]])=1,WEEKDAY(Tabela3[[#This Row],[Etykiety wierszy]])=7),"5000","12000")</f>
        <v>12000</v>
      </c>
      <c r="D132" s="4">
        <f>D131+Tabela3[[#This Row],[produkcja]]-Tabela3[[#This Row],[Suma z wielkosc_zamowienia]]</f>
        <v>-24330</v>
      </c>
      <c r="E132" s="4" t="str">
        <f>IF(Tabela3[[#This Row],[status magazynu]]&lt;0,Tabela3[[#This Row],[produkcja]],0)</f>
        <v>12000</v>
      </c>
    </row>
    <row r="133" spans="1:5" x14ac:dyDescent="0.25">
      <c r="A133" s="5" t="s">
        <v>147</v>
      </c>
      <c r="B133" s="4">
        <v>12570</v>
      </c>
      <c r="C133" s="4" t="str">
        <f>IF(OR(WEEKDAY(Tabela3[[#This Row],[Etykiety wierszy]])=1,WEEKDAY(Tabela3[[#This Row],[Etykiety wierszy]])=7),"5000","12000")</f>
        <v>5000</v>
      </c>
      <c r="D133" s="4">
        <f>D132+Tabela3[[#This Row],[produkcja]]-Tabela3[[#This Row],[Suma z wielkosc_zamowienia]]</f>
        <v>-31900</v>
      </c>
      <c r="E133" s="4" t="str">
        <f>IF(Tabela3[[#This Row],[status magazynu]]&lt;0,Tabela3[[#This Row],[produkcja]],0)</f>
        <v>5000</v>
      </c>
    </row>
    <row r="134" spans="1:5" x14ac:dyDescent="0.25">
      <c r="A134" s="5" t="s">
        <v>148</v>
      </c>
      <c r="B134" s="4">
        <v>2030</v>
      </c>
      <c r="C134" s="4" t="str">
        <f>IF(OR(WEEKDAY(Tabela3[[#This Row],[Etykiety wierszy]])=1,WEEKDAY(Tabela3[[#This Row],[Etykiety wierszy]])=7),"5000","12000")</f>
        <v>5000</v>
      </c>
      <c r="D134" s="4">
        <f>D133+Tabela3[[#This Row],[produkcja]]-Tabela3[[#This Row],[Suma z wielkosc_zamowienia]]</f>
        <v>-28930</v>
      </c>
      <c r="E134" s="4" t="str">
        <f>IF(Tabela3[[#This Row],[status magazynu]]&lt;0,Tabela3[[#This Row],[produkcja]],0)</f>
        <v>5000</v>
      </c>
    </row>
    <row r="135" spans="1:5" x14ac:dyDescent="0.25">
      <c r="A135" s="5" t="s">
        <v>149</v>
      </c>
      <c r="B135" s="4">
        <v>11580</v>
      </c>
      <c r="C135" s="4" t="str">
        <f>IF(OR(WEEKDAY(Tabela3[[#This Row],[Etykiety wierszy]])=1,WEEKDAY(Tabela3[[#This Row],[Etykiety wierszy]])=7),"5000","12000")</f>
        <v>12000</v>
      </c>
      <c r="D135" s="4">
        <f>D134+Tabela3[[#This Row],[produkcja]]-Tabela3[[#This Row],[Suma z wielkosc_zamowienia]]</f>
        <v>-28510</v>
      </c>
      <c r="E135" s="4" t="str">
        <f>IF(Tabela3[[#This Row],[status magazynu]]&lt;0,Tabela3[[#This Row],[produkcja]],0)</f>
        <v>12000</v>
      </c>
    </row>
    <row r="136" spans="1:5" x14ac:dyDescent="0.25">
      <c r="A136" s="5" t="s">
        <v>150</v>
      </c>
      <c r="B136" s="4">
        <v>8570</v>
      </c>
      <c r="C136" s="4" t="str">
        <f>IF(OR(WEEKDAY(Tabela3[[#This Row],[Etykiety wierszy]])=1,WEEKDAY(Tabela3[[#This Row],[Etykiety wierszy]])=7),"5000","12000")</f>
        <v>12000</v>
      </c>
      <c r="D136" s="4">
        <f>D135+Tabela3[[#This Row],[produkcja]]-Tabela3[[#This Row],[Suma z wielkosc_zamowienia]]</f>
        <v>-25080</v>
      </c>
      <c r="E136" s="4" t="str">
        <f>IF(Tabela3[[#This Row],[status magazynu]]&lt;0,Tabela3[[#This Row],[produkcja]],0)</f>
        <v>12000</v>
      </c>
    </row>
    <row r="137" spans="1:5" x14ac:dyDescent="0.25">
      <c r="A137" s="5" t="s">
        <v>151</v>
      </c>
      <c r="B137" s="4">
        <v>2210</v>
      </c>
      <c r="C137" s="4" t="str">
        <f>IF(OR(WEEKDAY(Tabela3[[#This Row],[Etykiety wierszy]])=1,WEEKDAY(Tabela3[[#This Row],[Etykiety wierszy]])=7),"5000","12000")</f>
        <v>12000</v>
      </c>
      <c r="D137" s="4">
        <f>D136+Tabela3[[#This Row],[produkcja]]-Tabela3[[#This Row],[Suma z wielkosc_zamowienia]]</f>
        <v>-15290</v>
      </c>
      <c r="E137" s="4" t="str">
        <f>IF(Tabela3[[#This Row],[status magazynu]]&lt;0,Tabela3[[#This Row],[produkcja]],0)</f>
        <v>12000</v>
      </c>
    </row>
    <row r="138" spans="1:5" x14ac:dyDescent="0.25">
      <c r="A138" s="5" t="s">
        <v>152</v>
      </c>
      <c r="B138" s="4">
        <v>12670</v>
      </c>
      <c r="C138" s="4" t="str">
        <f>IF(OR(WEEKDAY(Tabela3[[#This Row],[Etykiety wierszy]])=1,WEEKDAY(Tabela3[[#This Row],[Etykiety wierszy]])=7),"5000","12000")</f>
        <v>12000</v>
      </c>
      <c r="D138" s="4">
        <f>D137+Tabela3[[#This Row],[produkcja]]-Tabela3[[#This Row],[Suma z wielkosc_zamowienia]]</f>
        <v>-15960</v>
      </c>
      <c r="E138" s="4" t="str">
        <f>IF(Tabela3[[#This Row],[status magazynu]]&lt;0,Tabela3[[#This Row],[produkcja]],0)</f>
        <v>12000</v>
      </c>
    </row>
    <row r="139" spans="1:5" x14ac:dyDescent="0.25">
      <c r="A139" s="5" t="s">
        <v>153</v>
      </c>
      <c r="B139" s="4">
        <v>24110</v>
      </c>
      <c r="C139" s="4" t="str">
        <f>IF(OR(WEEKDAY(Tabela3[[#This Row],[Etykiety wierszy]])=1,WEEKDAY(Tabela3[[#This Row],[Etykiety wierszy]])=7),"5000","12000")</f>
        <v>12000</v>
      </c>
      <c r="D139" s="4">
        <f>D138+Tabela3[[#This Row],[produkcja]]-Tabela3[[#This Row],[Suma z wielkosc_zamowienia]]</f>
        <v>-28070</v>
      </c>
      <c r="E139" s="4" t="str">
        <f>IF(Tabela3[[#This Row],[status magazynu]]&lt;0,Tabela3[[#This Row],[produkcja]],0)</f>
        <v>12000</v>
      </c>
    </row>
    <row r="140" spans="1:5" x14ac:dyDescent="0.25">
      <c r="A140" s="5" t="s">
        <v>154</v>
      </c>
      <c r="B140" s="4">
        <v>8300</v>
      </c>
      <c r="C140" s="4" t="str">
        <f>IF(OR(WEEKDAY(Tabela3[[#This Row],[Etykiety wierszy]])=1,WEEKDAY(Tabela3[[#This Row],[Etykiety wierszy]])=7),"5000","12000")</f>
        <v>5000</v>
      </c>
      <c r="D140" s="4">
        <f>D139+Tabela3[[#This Row],[produkcja]]-Tabela3[[#This Row],[Suma z wielkosc_zamowienia]]</f>
        <v>-31370</v>
      </c>
      <c r="E140" s="4" t="str">
        <f>IF(Tabela3[[#This Row],[status magazynu]]&lt;0,Tabela3[[#This Row],[produkcja]],0)</f>
        <v>5000</v>
      </c>
    </row>
    <row r="141" spans="1:5" x14ac:dyDescent="0.25">
      <c r="A141" s="5" t="s">
        <v>155</v>
      </c>
      <c r="B141" s="4">
        <v>5490</v>
      </c>
      <c r="C141" s="4" t="str">
        <f>IF(OR(WEEKDAY(Tabela3[[#This Row],[Etykiety wierszy]])=1,WEEKDAY(Tabela3[[#This Row],[Etykiety wierszy]])=7),"5000","12000")</f>
        <v>5000</v>
      </c>
      <c r="D141" s="4">
        <f>D140+Tabela3[[#This Row],[produkcja]]-Tabela3[[#This Row],[Suma z wielkosc_zamowienia]]</f>
        <v>-31860</v>
      </c>
      <c r="E141" s="4" t="str">
        <f>IF(Tabela3[[#This Row],[status magazynu]]&lt;0,Tabela3[[#This Row],[produkcja]],0)</f>
        <v>5000</v>
      </c>
    </row>
    <row r="142" spans="1:5" x14ac:dyDescent="0.25">
      <c r="A142" s="5" t="s">
        <v>156</v>
      </c>
      <c r="B142" s="4">
        <v>12670</v>
      </c>
      <c r="C142" s="4" t="str">
        <f>IF(OR(WEEKDAY(Tabela3[[#This Row],[Etykiety wierszy]])=1,WEEKDAY(Tabela3[[#This Row],[Etykiety wierszy]])=7),"5000","12000")</f>
        <v>12000</v>
      </c>
      <c r="D142" s="4">
        <f>D141+Tabela3[[#This Row],[produkcja]]-Tabela3[[#This Row],[Suma z wielkosc_zamowienia]]</f>
        <v>-32530</v>
      </c>
      <c r="E142" s="4" t="str">
        <f>IF(Tabela3[[#This Row],[status magazynu]]&lt;0,Tabela3[[#This Row],[produkcja]],0)</f>
        <v>12000</v>
      </c>
    </row>
    <row r="143" spans="1:5" x14ac:dyDescent="0.25">
      <c r="A143" s="5" t="s">
        <v>157</v>
      </c>
      <c r="B143" s="4">
        <v>11090</v>
      </c>
      <c r="C143" s="4" t="str">
        <f>IF(OR(WEEKDAY(Tabela3[[#This Row],[Etykiety wierszy]])=1,WEEKDAY(Tabela3[[#This Row],[Etykiety wierszy]])=7),"5000","12000")</f>
        <v>12000</v>
      </c>
      <c r="D143" s="4">
        <f>D142+Tabela3[[#This Row],[produkcja]]-Tabela3[[#This Row],[Suma z wielkosc_zamowienia]]</f>
        <v>-31620</v>
      </c>
      <c r="E143" s="4" t="str">
        <f>IF(Tabela3[[#This Row],[status magazynu]]&lt;0,Tabela3[[#This Row],[produkcja]],0)</f>
        <v>12000</v>
      </c>
    </row>
    <row r="144" spans="1:5" x14ac:dyDescent="0.25">
      <c r="A144" s="5" t="s">
        <v>158</v>
      </c>
      <c r="B144" s="4">
        <v>5930</v>
      </c>
      <c r="C144" s="4" t="str">
        <f>IF(OR(WEEKDAY(Tabela3[[#This Row],[Etykiety wierszy]])=1,WEEKDAY(Tabela3[[#This Row],[Etykiety wierszy]])=7),"5000","12000")</f>
        <v>12000</v>
      </c>
      <c r="D144" s="4">
        <f>D143+Tabela3[[#This Row],[produkcja]]-Tabela3[[#This Row],[Suma z wielkosc_zamowienia]]</f>
        <v>-25550</v>
      </c>
      <c r="E144" s="4" t="str">
        <f>IF(Tabela3[[#This Row],[status magazynu]]&lt;0,Tabela3[[#This Row],[produkcja]],0)</f>
        <v>12000</v>
      </c>
    </row>
    <row r="145" spans="1:5" x14ac:dyDescent="0.25">
      <c r="A145" s="5" t="s">
        <v>159</v>
      </c>
      <c r="B145" s="4">
        <v>24230</v>
      </c>
      <c r="C145" s="4" t="str">
        <f>IF(OR(WEEKDAY(Tabela3[[#This Row],[Etykiety wierszy]])=1,WEEKDAY(Tabela3[[#This Row],[Etykiety wierszy]])=7),"5000","12000")</f>
        <v>12000</v>
      </c>
      <c r="D145" s="4">
        <f>D144+Tabela3[[#This Row],[produkcja]]-Tabela3[[#This Row],[Suma z wielkosc_zamowienia]]</f>
        <v>-37780</v>
      </c>
      <c r="E145" s="4" t="str">
        <f>IF(Tabela3[[#This Row],[status magazynu]]&lt;0,Tabela3[[#This Row],[produkcja]],0)</f>
        <v>12000</v>
      </c>
    </row>
    <row r="146" spans="1:5" x14ac:dyDescent="0.25">
      <c r="A146" s="5" t="s">
        <v>160</v>
      </c>
      <c r="B146" s="4">
        <v>11950</v>
      </c>
      <c r="C146" s="4" t="str">
        <f>IF(OR(WEEKDAY(Tabela3[[#This Row],[Etykiety wierszy]])=1,WEEKDAY(Tabela3[[#This Row],[Etykiety wierszy]])=7),"5000","12000")</f>
        <v>12000</v>
      </c>
      <c r="D146" s="4">
        <f>D145+Tabela3[[#This Row],[produkcja]]-Tabela3[[#This Row],[Suma z wielkosc_zamowienia]]</f>
        <v>-37730</v>
      </c>
      <c r="E146" s="4" t="str">
        <f>IF(Tabela3[[#This Row],[status magazynu]]&lt;0,Tabela3[[#This Row],[produkcja]],0)</f>
        <v>12000</v>
      </c>
    </row>
    <row r="147" spans="1:5" x14ac:dyDescent="0.25">
      <c r="A147" s="5" t="s">
        <v>161</v>
      </c>
      <c r="B147" s="4">
        <v>20560</v>
      </c>
      <c r="C147" s="4" t="str">
        <f>IF(OR(WEEKDAY(Tabela3[[#This Row],[Etykiety wierszy]])=1,WEEKDAY(Tabela3[[#This Row],[Etykiety wierszy]])=7),"5000","12000")</f>
        <v>5000</v>
      </c>
      <c r="D147" s="4">
        <f>D146+Tabela3[[#This Row],[produkcja]]-Tabela3[[#This Row],[Suma z wielkosc_zamowienia]]</f>
        <v>-53290</v>
      </c>
      <c r="E147" s="4" t="str">
        <f>IF(Tabela3[[#This Row],[status magazynu]]&lt;0,Tabela3[[#This Row],[produkcja]],0)</f>
        <v>5000</v>
      </c>
    </row>
    <row r="148" spans="1:5" x14ac:dyDescent="0.25">
      <c r="A148" s="5" t="s">
        <v>162</v>
      </c>
      <c r="B148" s="4">
        <v>16120</v>
      </c>
      <c r="C148" s="4" t="str">
        <f>IF(OR(WEEKDAY(Tabela3[[#This Row],[Etykiety wierszy]])=1,WEEKDAY(Tabela3[[#This Row],[Etykiety wierszy]])=7),"5000","12000")</f>
        <v>5000</v>
      </c>
      <c r="D148" s="4">
        <f>D147+Tabela3[[#This Row],[produkcja]]-Tabela3[[#This Row],[Suma z wielkosc_zamowienia]]</f>
        <v>-64410</v>
      </c>
      <c r="E148" s="4" t="str">
        <f>IF(Tabela3[[#This Row],[status magazynu]]&lt;0,Tabela3[[#This Row],[produkcja]],0)</f>
        <v>5000</v>
      </c>
    </row>
    <row r="149" spans="1:5" x14ac:dyDescent="0.25">
      <c r="A149" s="5" t="s">
        <v>163</v>
      </c>
      <c r="B149" s="4">
        <v>9740</v>
      </c>
      <c r="C149" s="4" t="str">
        <f>IF(OR(WEEKDAY(Tabela3[[#This Row],[Etykiety wierszy]])=1,WEEKDAY(Tabela3[[#This Row],[Etykiety wierszy]])=7),"5000","12000")</f>
        <v>12000</v>
      </c>
      <c r="D149" s="4">
        <f>D148+Tabela3[[#This Row],[produkcja]]-Tabela3[[#This Row],[Suma z wielkosc_zamowienia]]</f>
        <v>-62150</v>
      </c>
      <c r="E149" s="4" t="str">
        <f>IF(Tabela3[[#This Row],[status magazynu]]&lt;0,Tabela3[[#This Row],[produkcja]],0)</f>
        <v>12000</v>
      </c>
    </row>
    <row r="150" spans="1:5" x14ac:dyDescent="0.25">
      <c r="A150" s="5" t="s">
        <v>164</v>
      </c>
      <c r="B150" s="4">
        <v>14450</v>
      </c>
      <c r="C150" s="4" t="str">
        <f>IF(OR(WEEKDAY(Tabela3[[#This Row],[Etykiety wierszy]])=1,WEEKDAY(Tabela3[[#This Row],[Etykiety wierszy]])=7),"5000","12000")</f>
        <v>12000</v>
      </c>
      <c r="D150" s="4">
        <f>D149+Tabela3[[#This Row],[produkcja]]-Tabela3[[#This Row],[Suma z wielkosc_zamowienia]]</f>
        <v>-64600</v>
      </c>
      <c r="E150" s="4" t="str">
        <f>IF(Tabela3[[#This Row],[status magazynu]]&lt;0,Tabela3[[#This Row],[produkcja]],0)</f>
        <v>12000</v>
      </c>
    </row>
    <row r="151" spans="1:5" x14ac:dyDescent="0.25">
      <c r="A151" s="5" t="s">
        <v>165</v>
      </c>
      <c r="B151" s="4">
        <v>23000</v>
      </c>
      <c r="C151" s="4" t="str">
        <f>IF(OR(WEEKDAY(Tabela3[[#This Row],[Etykiety wierszy]])=1,WEEKDAY(Tabela3[[#This Row],[Etykiety wierszy]])=7),"5000","12000")</f>
        <v>12000</v>
      </c>
      <c r="D151" s="4">
        <f>D150+Tabela3[[#This Row],[produkcja]]-Tabela3[[#This Row],[Suma z wielkosc_zamowienia]]</f>
        <v>-75600</v>
      </c>
      <c r="E151" s="4" t="str">
        <f>IF(Tabela3[[#This Row],[status magazynu]]&lt;0,Tabela3[[#This Row],[produkcja]],0)</f>
        <v>12000</v>
      </c>
    </row>
    <row r="152" spans="1:5" x14ac:dyDescent="0.25">
      <c r="A152" s="5" t="s">
        <v>166</v>
      </c>
      <c r="B152" s="4">
        <v>15340</v>
      </c>
      <c r="C152" s="4" t="str">
        <f>IF(OR(WEEKDAY(Tabela3[[#This Row],[Etykiety wierszy]])=1,WEEKDAY(Tabela3[[#This Row],[Etykiety wierszy]])=7),"5000","12000")</f>
        <v>12000</v>
      </c>
      <c r="D152" s="4">
        <f>D151+Tabela3[[#This Row],[produkcja]]-Tabela3[[#This Row],[Suma z wielkosc_zamowienia]]</f>
        <v>-78940</v>
      </c>
      <c r="E152" s="4" t="str">
        <f>IF(Tabela3[[#This Row],[status magazynu]]&lt;0,Tabela3[[#This Row],[produkcja]],0)</f>
        <v>12000</v>
      </c>
    </row>
    <row r="153" spans="1:5" x14ac:dyDescent="0.25">
      <c r="A153" s="5" t="s">
        <v>167</v>
      </c>
      <c r="B153" s="4">
        <v>8880</v>
      </c>
      <c r="C153" s="4" t="str">
        <f>IF(OR(WEEKDAY(Tabela3[[#This Row],[Etykiety wierszy]])=1,WEEKDAY(Tabela3[[#This Row],[Etykiety wierszy]])=7),"5000","12000")</f>
        <v>12000</v>
      </c>
      <c r="D153" s="4">
        <f>D152+Tabela3[[#This Row],[produkcja]]-Tabela3[[#This Row],[Suma z wielkosc_zamowienia]]</f>
        <v>-75820</v>
      </c>
      <c r="E153" s="4" t="str">
        <f>IF(Tabela3[[#This Row],[status magazynu]]&lt;0,Tabela3[[#This Row],[produkcja]],0)</f>
        <v>12000</v>
      </c>
    </row>
    <row r="154" spans="1:5" x14ac:dyDescent="0.25">
      <c r="A154" s="5" t="s">
        <v>168</v>
      </c>
      <c r="B154" s="4">
        <v>11040</v>
      </c>
      <c r="C154" s="4" t="str">
        <f>IF(OR(WEEKDAY(Tabela3[[#This Row],[Etykiety wierszy]])=1,WEEKDAY(Tabela3[[#This Row],[Etykiety wierszy]])=7),"5000","12000")</f>
        <v>5000</v>
      </c>
      <c r="D154" s="4">
        <f>D153+Tabela3[[#This Row],[produkcja]]-Tabela3[[#This Row],[Suma z wielkosc_zamowienia]]</f>
        <v>-81860</v>
      </c>
      <c r="E154" s="4" t="str">
        <f>IF(Tabela3[[#This Row],[status magazynu]]&lt;0,Tabela3[[#This Row],[produkcja]],0)</f>
        <v>5000</v>
      </c>
    </row>
    <row r="155" spans="1:5" x14ac:dyDescent="0.25">
      <c r="A155" s="5" t="s">
        <v>169</v>
      </c>
      <c r="B155" s="4">
        <v>8880</v>
      </c>
      <c r="C155" s="4" t="str">
        <f>IF(OR(WEEKDAY(Tabela3[[#This Row],[Etykiety wierszy]])=1,WEEKDAY(Tabela3[[#This Row],[Etykiety wierszy]])=7),"5000","12000")</f>
        <v>5000</v>
      </c>
      <c r="D155" s="4">
        <f>D154+Tabela3[[#This Row],[produkcja]]-Tabela3[[#This Row],[Suma z wielkosc_zamowienia]]</f>
        <v>-85740</v>
      </c>
      <c r="E155" s="4" t="str">
        <f>IF(Tabela3[[#This Row],[status magazynu]]&lt;0,Tabela3[[#This Row],[produkcja]],0)</f>
        <v>5000</v>
      </c>
    </row>
    <row r="156" spans="1:5" x14ac:dyDescent="0.25">
      <c r="A156" s="5" t="s">
        <v>170</v>
      </c>
      <c r="B156" s="4">
        <v>5490</v>
      </c>
      <c r="C156" s="4" t="str">
        <f>IF(OR(WEEKDAY(Tabela3[[#This Row],[Etykiety wierszy]])=1,WEEKDAY(Tabela3[[#This Row],[Etykiety wierszy]])=7),"5000","12000")</f>
        <v>12000</v>
      </c>
      <c r="D156" s="4">
        <f>D155+Tabela3[[#This Row],[produkcja]]-Tabela3[[#This Row],[Suma z wielkosc_zamowienia]]</f>
        <v>-79230</v>
      </c>
      <c r="E156" s="4" t="str">
        <f>IF(Tabela3[[#This Row],[status magazynu]]&lt;0,Tabela3[[#This Row],[produkcja]],0)</f>
        <v>12000</v>
      </c>
    </row>
    <row r="157" spans="1:5" x14ac:dyDescent="0.25">
      <c r="A157" s="5" t="s">
        <v>171</v>
      </c>
      <c r="B157" s="4">
        <v>16160</v>
      </c>
      <c r="C157" s="4" t="str">
        <f>IF(OR(WEEKDAY(Tabela3[[#This Row],[Etykiety wierszy]])=1,WEEKDAY(Tabela3[[#This Row],[Etykiety wierszy]])=7),"5000","12000")</f>
        <v>12000</v>
      </c>
      <c r="D157" s="4">
        <f>D156+Tabela3[[#This Row],[produkcja]]-Tabela3[[#This Row],[Suma z wielkosc_zamowienia]]</f>
        <v>-83390</v>
      </c>
      <c r="E157" s="4" t="str">
        <f>IF(Tabela3[[#This Row],[status magazynu]]&lt;0,Tabela3[[#This Row],[produkcja]],0)</f>
        <v>12000</v>
      </c>
    </row>
    <row r="158" spans="1:5" x14ac:dyDescent="0.25">
      <c r="A158" s="5" t="s">
        <v>172</v>
      </c>
      <c r="B158" s="4">
        <v>15090</v>
      </c>
      <c r="C158" s="4" t="str">
        <f>IF(OR(WEEKDAY(Tabela3[[#This Row],[Etykiety wierszy]])=1,WEEKDAY(Tabela3[[#This Row],[Etykiety wierszy]])=7),"5000","12000")</f>
        <v>12000</v>
      </c>
      <c r="D158" s="4">
        <f>D157+Tabela3[[#This Row],[produkcja]]-Tabela3[[#This Row],[Suma z wielkosc_zamowienia]]</f>
        <v>-86480</v>
      </c>
      <c r="E158" s="4" t="str">
        <f>IF(Tabela3[[#This Row],[status magazynu]]&lt;0,Tabela3[[#This Row],[produkcja]],0)</f>
        <v>12000</v>
      </c>
    </row>
    <row r="159" spans="1:5" x14ac:dyDescent="0.25">
      <c r="A159" s="5" t="s">
        <v>173</v>
      </c>
      <c r="B159" s="4">
        <v>2330</v>
      </c>
      <c r="C159" s="4" t="str">
        <f>IF(OR(WEEKDAY(Tabela3[[#This Row],[Etykiety wierszy]])=1,WEEKDAY(Tabela3[[#This Row],[Etykiety wierszy]])=7),"5000","12000")</f>
        <v>12000</v>
      </c>
      <c r="D159" s="4">
        <f>D158+Tabela3[[#This Row],[produkcja]]-Tabela3[[#This Row],[Suma z wielkosc_zamowienia]]</f>
        <v>-76810</v>
      </c>
      <c r="E159" s="4" t="str">
        <f>IF(Tabela3[[#This Row],[status magazynu]]&lt;0,Tabela3[[#This Row],[produkcja]],0)</f>
        <v>12000</v>
      </c>
    </row>
    <row r="160" spans="1:5" x14ac:dyDescent="0.25">
      <c r="A160" s="5" t="s">
        <v>174</v>
      </c>
      <c r="B160" s="4">
        <v>11700</v>
      </c>
      <c r="C160" s="4" t="str">
        <f>IF(OR(WEEKDAY(Tabela3[[#This Row],[Etykiety wierszy]])=1,WEEKDAY(Tabela3[[#This Row],[Etykiety wierszy]])=7),"5000","12000")</f>
        <v>12000</v>
      </c>
      <c r="D160" s="4">
        <f>D159+Tabela3[[#This Row],[produkcja]]-Tabela3[[#This Row],[Suma z wielkosc_zamowienia]]</f>
        <v>-76510</v>
      </c>
      <c r="E160" s="4" t="str">
        <f>IF(Tabela3[[#This Row],[status magazynu]]&lt;0,Tabela3[[#This Row],[produkcja]],0)</f>
        <v>12000</v>
      </c>
    </row>
    <row r="161" spans="1:5" x14ac:dyDescent="0.25">
      <c r="A161" s="5" t="s">
        <v>175</v>
      </c>
      <c r="B161" s="4">
        <v>11550</v>
      </c>
      <c r="C161" s="4" t="str">
        <f>IF(OR(WEEKDAY(Tabela3[[#This Row],[Etykiety wierszy]])=1,WEEKDAY(Tabela3[[#This Row],[Etykiety wierszy]])=7),"5000","12000")</f>
        <v>5000</v>
      </c>
      <c r="D161" s="4">
        <f>D160+Tabela3[[#This Row],[produkcja]]-Tabela3[[#This Row],[Suma z wielkosc_zamowienia]]</f>
        <v>-83060</v>
      </c>
      <c r="E161" s="4" t="str">
        <f>IF(Tabela3[[#This Row],[status magazynu]]&lt;0,Tabela3[[#This Row],[produkcja]],0)</f>
        <v>5000</v>
      </c>
    </row>
    <row r="162" spans="1:5" x14ac:dyDescent="0.25">
      <c r="A162" s="5" t="s">
        <v>176</v>
      </c>
      <c r="B162" s="4">
        <v>13870</v>
      </c>
      <c r="C162" s="4" t="str">
        <f>IF(OR(WEEKDAY(Tabela3[[#This Row],[Etykiety wierszy]])=1,WEEKDAY(Tabela3[[#This Row],[Etykiety wierszy]])=7),"5000","12000")</f>
        <v>5000</v>
      </c>
      <c r="D162" s="4">
        <f>D161+Tabela3[[#This Row],[produkcja]]-Tabela3[[#This Row],[Suma z wielkosc_zamowienia]]</f>
        <v>-91930</v>
      </c>
      <c r="E162" s="4" t="str">
        <f>IF(Tabela3[[#This Row],[status magazynu]]&lt;0,Tabela3[[#This Row],[produkcja]],0)</f>
        <v>5000</v>
      </c>
    </row>
    <row r="163" spans="1:5" x14ac:dyDescent="0.25">
      <c r="A163" s="5" t="s">
        <v>177</v>
      </c>
      <c r="B163" s="4">
        <v>7580</v>
      </c>
      <c r="C163" s="4" t="str">
        <f>IF(OR(WEEKDAY(Tabela3[[#This Row],[Etykiety wierszy]])=1,WEEKDAY(Tabela3[[#This Row],[Etykiety wierszy]])=7),"5000","12000")</f>
        <v>12000</v>
      </c>
      <c r="D163" s="4">
        <f>D162+Tabela3[[#This Row],[produkcja]]-Tabela3[[#This Row],[Suma z wielkosc_zamowienia]]</f>
        <v>-87510</v>
      </c>
      <c r="E163" s="4" t="str">
        <f>IF(Tabela3[[#This Row],[status magazynu]]&lt;0,Tabela3[[#This Row],[produkcja]],0)</f>
        <v>12000</v>
      </c>
    </row>
    <row r="164" spans="1:5" x14ac:dyDescent="0.25">
      <c r="A164" s="5" t="s">
        <v>178</v>
      </c>
      <c r="B164" s="4">
        <v>19170</v>
      </c>
      <c r="C164" s="4" t="str">
        <f>IF(OR(WEEKDAY(Tabela3[[#This Row],[Etykiety wierszy]])=1,WEEKDAY(Tabela3[[#This Row],[Etykiety wierszy]])=7),"5000","12000")</f>
        <v>12000</v>
      </c>
      <c r="D164" s="4">
        <f>D163+Tabela3[[#This Row],[produkcja]]-Tabela3[[#This Row],[Suma z wielkosc_zamowienia]]</f>
        <v>-94680</v>
      </c>
      <c r="E164" s="4" t="str">
        <f>IF(Tabela3[[#This Row],[status magazynu]]&lt;0,Tabela3[[#This Row],[produkcja]],0)</f>
        <v>12000</v>
      </c>
    </row>
    <row r="165" spans="1:5" x14ac:dyDescent="0.25">
      <c r="A165" s="5" t="s">
        <v>179</v>
      </c>
      <c r="B165" s="4">
        <v>10830</v>
      </c>
      <c r="C165" s="4" t="str">
        <f>IF(OR(WEEKDAY(Tabela3[[#This Row],[Etykiety wierszy]])=1,WEEKDAY(Tabela3[[#This Row],[Etykiety wierszy]])=7),"5000","12000")</f>
        <v>12000</v>
      </c>
      <c r="D165" s="4">
        <f>D164+Tabela3[[#This Row],[produkcja]]-Tabela3[[#This Row],[Suma z wielkosc_zamowienia]]</f>
        <v>-93510</v>
      </c>
      <c r="E165" s="4" t="str">
        <f>IF(Tabela3[[#This Row],[status magazynu]]&lt;0,Tabela3[[#This Row],[produkcja]],0)</f>
        <v>12000</v>
      </c>
    </row>
    <row r="166" spans="1:5" x14ac:dyDescent="0.25">
      <c r="A166" s="5" t="s">
        <v>180</v>
      </c>
      <c r="B166" s="4">
        <v>16660</v>
      </c>
      <c r="C166" s="4" t="str">
        <f>IF(OR(WEEKDAY(Tabela3[[#This Row],[Etykiety wierszy]])=1,WEEKDAY(Tabela3[[#This Row],[Etykiety wierszy]])=7),"5000","12000")</f>
        <v>12000</v>
      </c>
      <c r="D166" s="4">
        <f>D165+Tabela3[[#This Row],[produkcja]]-Tabela3[[#This Row],[Suma z wielkosc_zamowienia]]</f>
        <v>-98170</v>
      </c>
      <c r="E166" s="4" t="str">
        <f>IF(Tabela3[[#This Row],[status magazynu]]&lt;0,Tabela3[[#This Row],[produkcja]],0)</f>
        <v>12000</v>
      </c>
    </row>
    <row r="167" spans="1:5" x14ac:dyDescent="0.25">
      <c r="A167" s="5" t="s">
        <v>181</v>
      </c>
      <c r="B167" s="4">
        <v>3020</v>
      </c>
      <c r="C167" s="4" t="str">
        <f>IF(OR(WEEKDAY(Tabela3[[#This Row],[Etykiety wierszy]])=1,WEEKDAY(Tabela3[[#This Row],[Etykiety wierszy]])=7),"5000","12000")</f>
        <v>12000</v>
      </c>
      <c r="D167" s="4">
        <f>D166+Tabela3[[#This Row],[produkcja]]-Tabela3[[#This Row],[Suma z wielkosc_zamowienia]]</f>
        <v>-89190</v>
      </c>
      <c r="E167" s="4" t="str">
        <f>IF(Tabela3[[#This Row],[status magazynu]]&lt;0,Tabela3[[#This Row],[produkcja]],0)</f>
        <v>12000</v>
      </c>
    </row>
    <row r="168" spans="1:5" x14ac:dyDescent="0.25">
      <c r="A168" s="5" t="s">
        <v>182</v>
      </c>
      <c r="B168" s="4">
        <v>18560</v>
      </c>
      <c r="C168" s="4" t="str">
        <f>IF(OR(WEEKDAY(Tabela3[[#This Row],[Etykiety wierszy]])=1,WEEKDAY(Tabela3[[#This Row],[Etykiety wierszy]])=7),"5000","12000")</f>
        <v>5000</v>
      </c>
      <c r="D168" s="4">
        <f>D167+Tabela3[[#This Row],[produkcja]]-Tabela3[[#This Row],[Suma z wielkosc_zamowienia]]</f>
        <v>-102750</v>
      </c>
      <c r="E168" s="4" t="str">
        <f>IF(Tabela3[[#This Row],[status magazynu]]&lt;0,Tabela3[[#This Row],[produkcja]],0)</f>
        <v>5000</v>
      </c>
    </row>
    <row r="169" spans="1:5" x14ac:dyDescent="0.25">
      <c r="A169" s="5" t="s">
        <v>183</v>
      </c>
      <c r="B169" s="4">
        <v>31490</v>
      </c>
      <c r="C169" s="4" t="str">
        <f>IF(OR(WEEKDAY(Tabela3[[#This Row],[Etykiety wierszy]])=1,WEEKDAY(Tabela3[[#This Row],[Etykiety wierszy]])=7),"5000","12000")</f>
        <v>5000</v>
      </c>
      <c r="D169" s="4">
        <f>D168+Tabela3[[#This Row],[produkcja]]-Tabela3[[#This Row],[Suma z wielkosc_zamowienia]]</f>
        <v>-129240</v>
      </c>
      <c r="E169" s="4" t="str">
        <f>IF(Tabela3[[#This Row],[status magazynu]]&lt;0,Tabela3[[#This Row],[produkcja]],0)</f>
        <v>5000</v>
      </c>
    </row>
    <row r="170" spans="1:5" x14ac:dyDescent="0.25">
      <c r="A170" s="5" t="s">
        <v>184</v>
      </c>
      <c r="B170" s="4">
        <v>4440</v>
      </c>
      <c r="C170" s="4" t="str">
        <f>IF(OR(WEEKDAY(Tabela3[[#This Row],[Etykiety wierszy]])=1,WEEKDAY(Tabela3[[#This Row],[Etykiety wierszy]])=7),"5000","12000")</f>
        <v>12000</v>
      </c>
      <c r="D170" s="4">
        <f>D169+Tabela3[[#This Row],[produkcja]]-Tabela3[[#This Row],[Suma z wielkosc_zamowienia]]</f>
        <v>-121680</v>
      </c>
      <c r="E170" s="4" t="str">
        <f>IF(Tabela3[[#This Row],[status magazynu]]&lt;0,Tabela3[[#This Row],[produkcja]],0)</f>
        <v>12000</v>
      </c>
    </row>
    <row r="171" spans="1:5" x14ac:dyDescent="0.25">
      <c r="A171" s="5" t="s">
        <v>185</v>
      </c>
      <c r="B171" s="4">
        <v>4070</v>
      </c>
      <c r="C171" s="4" t="str">
        <f>IF(OR(WEEKDAY(Tabela3[[#This Row],[Etykiety wierszy]])=1,WEEKDAY(Tabela3[[#This Row],[Etykiety wierszy]])=7),"5000","12000")</f>
        <v>12000</v>
      </c>
      <c r="D171" s="4">
        <f>D170+Tabela3[[#This Row],[produkcja]]-Tabela3[[#This Row],[Suma z wielkosc_zamowienia]]</f>
        <v>-113750</v>
      </c>
      <c r="E171" s="4" t="str">
        <f>IF(Tabela3[[#This Row],[status magazynu]]&lt;0,Tabela3[[#This Row],[produkcja]],0)</f>
        <v>12000</v>
      </c>
    </row>
    <row r="172" spans="1:5" x14ac:dyDescent="0.25">
      <c r="A172" s="5" t="s">
        <v>186</v>
      </c>
      <c r="B172" s="4">
        <v>7150</v>
      </c>
      <c r="C172" s="4" t="str">
        <f>IF(OR(WEEKDAY(Tabela3[[#This Row],[Etykiety wierszy]])=1,WEEKDAY(Tabela3[[#This Row],[Etykiety wierszy]])=7),"5000","12000")</f>
        <v>12000</v>
      </c>
      <c r="D172" s="4">
        <f>D171+Tabela3[[#This Row],[produkcja]]-Tabela3[[#This Row],[Suma z wielkosc_zamowienia]]</f>
        <v>-108900</v>
      </c>
      <c r="E172" s="4" t="str">
        <f>IF(Tabela3[[#This Row],[status magazynu]]&lt;0,Tabela3[[#This Row],[produkcja]],0)</f>
        <v>12000</v>
      </c>
    </row>
    <row r="173" spans="1:5" x14ac:dyDescent="0.25">
      <c r="A173" s="5" t="s">
        <v>187</v>
      </c>
      <c r="B173" s="4">
        <v>1510</v>
      </c>
      <c r="C173" s="4" t="str">
        <f>IF(OR(WEEKDAY(Tabela3[[#This Row],[Etykiety wierszy]])=1,WEEKDAY(Tabela3[[#This Row],[Etykiety wierszy]])=7),"5000","12000")</f>
        <v>12000</v>
      </c>
      <c r="D173" s="4">
        <f>D172+Tabela3[[#This Row],[produkcja]]-Tabela3[[#This Row],[Suma z wielkosc_zamowienia]]</f>
        <v>-98410</v>
      </c>
      <c r="E173" s="4" t="str">
        <f>IF(Tabela3[[#This Row],[status magazynu]]&lt;0,Tabela3[[#This Row],[produkcja]],0)</f>
        <v>12000</v>
      </c>
    </row>
    <row r="174" spans="1:5" x14ac:dyDescent="0.25">
      <c r="A174" s="5" t="s">
        <v>188</v>
      </c>
      <c r="B174" s="4">
        <v>10460</v>
      </c>
      <c r="C174" s="4" t="str">
        <f>IF(OR(WEEKDAY(Tabela3[[#This Row],[Etykiety wierszy]])=1,WEEKDAY(Tabela3[[#This Row],[Etykiety wierszy]])=7),"5000","12000")</f>
        <v>12000</v>
      </c>
      <c r="D174" s="4">
        <f>D173+Tabela3[[#This Row],[produkcja]]-Tabela3[[#This Row],[Suma z wielkosc_zamowienia]]</f>
        <v>-96870</v>
      </c>
      <c r="E174" s="4" t="str">
        <f>IF(Tabela3[[#This Row],[status magazynu]]&lt;0,Tabela3[[#This Row],[produkcja]],0)</f>
        <v>12000</v>
      </c>
    </row>
    <row r="175" spans="1:5" x14ac:dyDescent="0.25">
      <c r="A175" s="5" t="s">
        <v>189</v>
      </c>
      <c r="B175" s="4">
        <v>3640</v>
      </c>
      <c r="C175" s="4" t="str">
        <f>IF(OR(WEEKDAY(Tabela3[[#This Row],[Etykiety wierszy]])=1,WEEKDAY(Tabela3[[#This Row],[Etykiety wierszy]])=7),"5000","12000")</f>
        <v>5000</v>
      </c>
      <c r="D175" s="4">
        <f>D174+Tabela3[[#This Row],[produkcja]]-Tabela3[[#This Row],[Suma z wielkosc_zamowienia]]</f>
        <v>-95510</v>
      </c>
      <c r="E175" s="4" t="str">
        <f>IF(Tabela3[[#This Row],[status magazynu]]&lt;0,Tabela3[[#This Row],[produkcja]],0)</f>
        <v>5000</v>
      </c>
    </row>
    <row r="176" spans="1:5" x14ac:dyDescent="0.25">
      <c r="A176" s="5" t="s">
        <v>190</v>
      </c>
      <c r="B176" s="4">
        <v>10740</v>
      </c>
      <c r="C176" s="4" t="str">
        <f>IF(OR(WEEKDAY(Tabela3[[#This Row],[Etykiety wierszy]])=1,WEEKDAY(Tabela3[[#This Row],[Etykiety wierszy]])=7),"5000","12000")</f>
        <v>5000</v>
      </c>
      <c r="D176" s="4">
        <f>D175+Tabela3[[#This Row],[produkcja]]-Tabela3[[#This Row],[Suma z wielkosc_zamowienia]]</f>
        <v>-101250</v>
      </c>
      <c r="E176" s="4" t="str">
        <f>IF(Tabela3[[#This Row],[status magazynu]]&lt;0,Tabela3[[#This Row],[produkcja]],0)</f>
        <v>5000</v>
      </c>
    </row>
    <row r="177" spans="1:5" x14ac:dyDescent="0.25">
      <c r="A177" s="5" t="s">
        <v>191</v>
      </c>
      <c r="B177" s="4">
        <v>6570</v>
      </c>
      <c r="C177" s="4" t="str">
        <f>IF(OR(WEEKDAY(Tabela3[[#This Row],[Etykiety wierszy]])=1,WEEKDAY(Tabela3[[#This Row],[Etykiety wierszy]])=7),"5000","12000")</f>
        <v>12000</v>
      </c>
      <c r="D177" s="4">
        <f>D176+Tabela3[[#This Row],[produkcja]]-Tabela3[[#This Row],[Suma z wielkosc_zamowienia]]</f>
        <v>-95820</v>
      </c>
      <c r="E177" s="4" t="str">
        <f>IF(Tabela3[[#This Row],[status magazynu]]&lt;0,Tabela3[[#This Row],[produkcja]],0)</f>
        <v>12000</v>
      </c>
    </row>
    <row r="178" spans="1:5" x14ac:dyDescent="0.25">
      <c r="A178" s="5" t="s">
        <v>192</v>
      </c>
      <c r="B178" s="4">
        <v>15210</v>
      </c>
      <c r="C178" s="4" t="str">
        <f>IF(OR(WEEKDAY(Tabela3[[#This Row],[Etykiety wierszy]])=1,WEEKDAY(Tabela3[[#This Row],[Etykiety wierszy]])=7),"5000","12000")</f>
        <v>12000</v>
      </c>
      <c r="D178" s="4">
        <f>D177+Tabela3[[#This Row],[produkcja]]-Tabela3[[#This Row],[Suma z wielkosc_zamowienia]]</f>
        <v>-99030</v>
      </c>
      <c r="E178" s="4" t="str">
        <f>IF(Tabela3[[#This Row],[status magazynu]]&lt;0,Tabela3[[#This Row],[produkcja]],0)</f>
        <v>12000</v>
      </c>
    </row>
    <row r="179" spans="1:5" x14ac:dyDescent="0.25">
      <c r="A179" s="5" t="s">
        <v>193</v>
      </c>
      <c r="B179" s="4">
        <v>1510</v>
      </c>
      <c r="C179" s="4" t="str">
        <f>IF(OR(WEEKDAY(Tabela3[[#This Row],[Etykiety wierszy]])=1,WEEKDAY(Tabela3[[#This Row],[Etykiety wierszy]])=7),"5000","12000")</f>
        <v>12000</v>
      </c>
      <c r="D179" s="4">
        <f>D178+Tabela3[[#This Row],[produkcja]]-Tabela3[[#This Row],[Suma z wielkosc_zamowienia]]</f>
        <v>-88540</v>
      </c>
      <c r="E179" s="4" t="str">
        <f>IF(Tabela3[[#This Row],[status magazynu]]&lt;0,Tabela3[[#This Row],[produkcja]],0)</f>
        <v>12000</v>
      </c>
    </row>
    <row r="180" spans="1:5" x14ac:dyDescent="0.25">
      <c r="A180" s="5" t="s">
        <v>194</v>
      </c>
      <c r="B180" s="4">
        <v>9220</v>
      </c>
      <c r="C180" s="4" t="str">
        <f>IF(OR(WEEKDAY(Tabela3[[#This Row],[Etykiety wierszy]])=1,WEEKDAY(Tabela3[[#This Row],[Etykiety wierszy]])=7),"5000","12000")</f>
        <v>12000</v>
      </c>
      <c r="D180" s="4">
        <f>D179+Tabela3[[#This Row],[produkcja]]-Tabela3[[#This Row],[Suma z wielkosc_zamowienia]]</f>
        <v>-85760</v>
      </c>
      <c r="E180" s="4" t="str">
        <f>IF(Tabela3[[#This Row],[status magazynu]]&lt;0,Tabela3[[#This Row],[produkcja]],0)</f>
        <v>12000</v>
      </c>
    </row>
    <row r="181" spans="1:5" x14ac:dyDescent="0.25">
      <c r="A181" s="5" t="s">
        <v>195</v>
      </c>
      <c r="B181" s="4">
        <v>17790</v>
      </c>
      <c r="C181" s="4" t="str">
        <f>IF(OR(WEEKDAY(Tabela3[[#This Row],[Etykiety wierszy]])=1,WEEKDAY(Tabela3[[#This Row],[Etykiety wierszy]])=7),"5000","12000")</f>
        <v>12000</v>
      </c>
      <c r="D181" s="4">
        <f>D180+Tabela3[[#This Row],[produkcja]]-Tabela3[[#This Row],[Suma z wielkosc_zamowienia]]</f>
        <v>-91550</v>
      </c>
      <c r="E181" s="4" t="str">
        <f>IF(Tabela3[[#This Row],[status magazynu]]&lt;0,Tabela3[[#This Row],[produkcja]],0)</f>
        <v>12000</v>
      </c>
    </row>
    <row r="182" spans="1:5" x14ac:dyDescent="0.25">
      <c r="A182" s="5" t="s">
        <v>196</v>
      </c>
      <c r="B182" s="4">
        <v>7580</v>
      </c>
      <c r="C182" s="4" t="str">
        <f>IF(OR(WEEKDAY(Tabela3[[#This Row],[Etykiety wierszy]])=1,WEEKDAY(Tabela3[[#This Row],[Etykiety wierszy]])=7),"5000","12000")</f>
        <v>5000</v>
      </c>
      <c r="D182" s="4">
        <f>D181+Tabela3[[#This Row],[produkcja]]-Tabela3[[#This Row],[Suma z wielkosc_zamowienia]]</f>
        <v>-94130</v>
      </c>
      <c r="E182" s="4" t="str">
        <f>IF(Tabela3[[#This Row],[status magazynu]]&lt;0,Tabela3[[#This Row],[produkcja]],0)</f>
        <v>5000</v>
      </c>
    </row>
    <row r="183" spans="1:5" x14ac:dyDescent="0.25">
      <c r="A183" s="5" t="s">
        <v>197</v>
      </c>
      <c r="B183" s="4">
        <v>7170</v>
      </c>
      <c r="C183" s="4" t="str">
        <f>IF(OR(WEEKDAY(Tabela3[[#This Row],[Etykiety wierszy]])=1,WEEKDAY(Tabela3[[#This Row],[Etykiety wierszy]])=7),"5000","12000")</f>
        <v>5000</v>
      </c>
      <c r="D183" s="4">
        <f>D182+Tabela3[[#This Row],[produkcja]]-Tabela3[[#This Row],[Suma z wielkosc_zamowienia]]</f>
        <v>-96300</v>
      </c>
      <c r="E183" s="4" t="str">
        <f>IF(Tabela3[[#This Row],[status magazynu]]&lt;0,Tabela3[[#This Row],[produkcja]],0)</f>
        <v>5000</v>
      </c>
    </row>
    <row r="184" spans="1:5" x14ac:dyDescent="0.25">
      <c r="A184" s="5" t="s">
        <v>198</v>
      </c>
      <c r="B184" s="4">
        <v>14470</v>
      </c>
      <c r="C184" s="4" t="str">
        <f>IF(OR(WEEKDAY(Tabela3[[#This Row],[Etykiety wierszy]])=1,WEEKDAY(Tabela3[[#This Row],[Etykiety wierszy]])=7),"5000","12000")</f>
        <v>12000</v>
      </c>
      <c r="D184" s="4">
        <f>D183+Tabela3[[#This Row],[produkcja]]-Tabela3[[#This Row],[Suma z wielkosc_zamowienia]]</f>
        <v>-98770</v>
      </c>
      <c r="E184" s="4" t="str">
        <f>IF(Tabela3[[#This Row],[status magazynu]]&lt;0,Tabela3[[#This Row],[produkcja]],0)</f>
        <v>12000</v>
      </c>
    </row>
    <row r="185" spans="1:5" x14ac:dyDescent="0.25">
      <c r="A185" s="5" t="s">
        <v>199</v>
      </c>
      <c r="B185" s="4">
        <v>9390</v>
      </c>
      <c r="C185" s="4" t="str">
        <f>IF(OR(WEEKDAY(Tabela3[[#This Row],[Etykiety wierszy]])=1,WEEKDAY(Tabela3[[#This Row],[Etykiety wierszy]])=7),"5000","12000")</f>
        <v>12000</v>
      </c>
      <c r="D185" s="4">
        <f>D184+Tabela3[[#This Row],[produkcja]]-Tabela3[[#This Row],[Suma z wielkosc_zamowienia]]</f>
        <v>-96160</v>
      </c>
      <c r="E185" s="4" t="str">
        <f>IF(Tabela3[[#This Row],[status magazynu]]&lt;0,Tabela3[[#This Row],[produkcja]],0)</f>
        <v>12000</v>
      </c>
    </row>
    <row r="186" spans="1:5" x14ac:dyDescent="0.25">
      <c r="A186" s="5" t="s">
        <v>200</v>
      </c>
      <c r="B186" s="4">
        <v>3950</v>
      </c>
      <c r="C186" s="4" t="str">
        <f>IF(OR(WEEKDAY(Tabela3[[#This Row],[Etykiety wierszy]])=1,WEEKDAY(Tabela3[[#This Row],[Etykiety wierszy]])=7),"5000","12000")</f>
        <v>12000</v>
      </c>
      <c r="D186" s="4">
        <f>D185+Tabela3[[#This Row],[produkcja]]-Tabela3[[#This Row],[Suma z wielkosc_zamowienia]]</f>
        <v>-88110</v>
      </c>
      <c r="E186" s="4" t="str">
        <f>IF(Tabela3[[#This Row],[status magazynu]]&lt;0,Tabela3[[#This Row],[produkcja]],0)</f>
        <v>12000</v>
      </c>
    </row>
    <row r="187" spans="1:5" x14ac:dyDescent="0.25">
      <c r="A187" s="5" t="s">
        <v>201</v>
      </c>
      <c r="B187" s="4">
        <v>8520</v>
      </c>
      <c r="C187" s="4" t="str">
        <f>IF(OR(WEEKDAY(Tabela3[[#This Row],[Etykiety wierszy]])=1,WEEKDAY(Tabela3[[#This Row],[Etykiety wierszy]])=7),"5000","12000")</f>
        <v>12000</v>
      </c>
      <c r="D187" s="4">
        <f>D186+Tabela3[[#This Row],[produkcja]]-Tabela3[[#This Row],[Suma z wielkosc_zamowienia]]</f>
        <v>-84630</v>
      </c>
      <c r="E187" s="4" t="str">
        <f>IF(Tabela3[[#This Row],[status magazynu]]&lt;0,Tabela3[[#This Row],[produkcja]],0)</f>
        <v>12000</v>
      </c>
    </row>
    <row r="188" spans="1:5" x14ac:dyDescent="0.25">
      <c r="A188" s="5" t="s">
        <v>202</v>
      </c>
      <c r="B188" s="4">
        <v>22520</v>
      </c>
      <c r="C188" s="4" t="str">
        <f>IF(OR(WEEKDAY(Tabela3[[#This Row],[Etykiety wierszy]])=1,WEEKDAY(Tabela3[[#This Row],[Etykiety wierszy]])=7),"5000","12000")</f>
        <v>12000</v>
      </c>
      <c r="D188" s="4">
        <f>D187+Tabela3[[#This Row],[produkcja]]-Tabela3[[#This Row],[Suma z wielkosc_zamowienia]]</f>
        <v>-95150</v>
      </c>
      <c r="E188" s="4" t="str">
        <f>IF(Tabela3[[#This Row],[status magazynu]]&lt;0,Tabela3[[#This Row],[produkcja]],0)</f>
        <v>12000</v>
      </c>
    </row>
    <row r="189" spans="1:5" x14ac:dyDescent="0.25">
      <c r="A189" s="5" t="s">
        <v>203</v>
      </c>
      <c r="B189" s="4">
        <v>9660</v>
      </c>
      <c r="C189" s="4" t="str">
        <f>IF(OR(WEEKDAY(Tabela3[[#This Row],[Etykiety wierszy]])=1,WEEKDAY(Tabela3[[#This Row],[Etykiety wierszy]])=7),"5000","12000")</f>
        <v>5000</v>
      </c>
      <c r="D189" s="4">
        <f>D188+Tabela3[[#This Row],[produkcja]]-Tabela3[[#This Row],[Suma z wielkosc_zamowienia]]</f>
        <v>-99810</v>
      </c>
      <c r="E189" s="4" t="str">
        <f>IF(Tabela3[[#This Row],[status magazynu]]&lt;0,Tabela3[[#This Row],[produkcja]],0)</f>
        <v>5000</v>
      </c>
    </row>
    <row r="190" spans="1:5" x14ac:dyDescent="0.25">
      <c r="A190" s="5" t="s">
        <v>204</v>
      </c>
      <c r="B190" s="4">
        <v>13250</v>
      </c>
      <c r="C190" s="4" t="str">
        <f>IF(OR(WEEKDAY(Tabela3[[#This Row],[Etykiety wierszy]])=1,WEEKDAY(Tabela3[[#This Row],[Etykiety wierszy]])=7),"5000","12000")</f>
        <v>5000</v>
      </c>
      <c r="D190" s="4">
        <f>D189+Tabela3[[#This Row],[produkcja]]-Tabela3[[#This Row],[Suma z wielkosc_zamowienia]]</f>
        <v>-108060</v>
      </c>
      <c r="E190" s="4" t="str">
        <f>IF(Tabela3[[#This Row],[status magazynu]]&lt;0,Tabela3[[#This Row],[produkcja]],0)</f>
        <v>5000</v>
      </c>
    </row>
    <row r="191" spans="1:5" x14ac:dyDescent="0.25">
      <c r="A191" s="5" t="s">
        <v>205</v>
      </c>
      <c r="B191" s="4">
        <v>6930</v>
      </c>
      <c r="C191" s="4" t="str">
        <f>IF(OR(WEEKDAY(Tabela3[[#This Row],[Etykiety wierszy]])=1,WEEKDAY(Tabela3[[#This Row],[Etykiety wierszy]])=7),"5000","12000")</f>
        <v>12000</v>
      </c>
      <c r="D191" s="4">
        <f>D190+Tabela3[[#This Row],[produkcja]]-Tabela3[[#This Row],[Suma z wielkosc_zamowienia]]</f>
        <v>-102990</v>
      </c>
      <c r="E191" s="4" t="str">
        <f>IF(Tabela3[[#This Row],[status magazynu]]&lt;0,Tabela3[[#This Row],[produkcja]],0)</f>
        <v>12000</v>
      </c>
    </row>
    <row r="192" spans="1:5" x14ac:dyDescent="0.25">
      <c r="A192" s="5" t="s">
        <v>206</v>
      </c>
      <c r="B192" s="4">
        <v>14500</v>
      </c>
      <c r="C192" s="4" t="str">
        <f>IF(OR(WEEKDAY(Tabela3[[#This Row],[Etykiety wierszy]])=1,WEEKDAY(Tabela3[[#This Row],[Etykiety wierszy]])=7),"5000","12000")</f>
        <v>12000</v>
      </c>
      <c r="D192" s="4">
        <f>D191+Tabela3[[#This Row],[produkcja]]-Tabela3[[#This Row],[Suma z wielkosc_zamowienia]]</f>
        <v>-105490</v>
      </c>
      <c r="E192" s="4" t="str">
        <f>IF(Tabela3[[#This Row],[status magazynu]]&lt;0,Tabela3[[#This Row],[produkcja]],0)</f>
        <v>12000</v>
      </c>
    </row>
    <row r="193" spans="1:5" x14ac:dyDescent="0.25">
      <c r="A193" s="5" t="s">
        <v>207</v>
      </c>
      <c r="B193" s="4">
        <v>9360</v>
      </c>
      <c r="C193" s="4" t="str">
        <f>IF(OR(WEEKDAY(Tabela3[[#This Row],[Etykiety wierszy]])=1,WEEKDAY(Tabela3[[#This Row],[Etykiety wierszy]])=7),"5000","12000")</f>
        <v>12000</v>
      </c>
      <c r="D193" s="4">
        <f>D192+Tabela3[[#This Row],[produkcja]]-Tabela3[[#This Row],[Suma z wielkosc_zamowienia]]</f>
        <v>-102850</v>
      </c>
      <c r="E193" s="4" t="str">
        <f>IF(Tabela3[[#This Row],[status magazynu]]&lt;0,Tabela3[[#This Row],[produkcja]],0)</f>
        <v>12000</v>
      </c>
    </row>
    <row r="194" spans="1:5" x14ac:dyDescent="0.25">
      <c r="A194" s="5" t="s">
        <v>208</v>
      </c>
      <c r="B194" s="4">
        <v>14830</v>
      </c>
      <c r="C194" s="4" t="str">
        <f>IF(OR(WEEKDAY(Tabela3[[#This Row],[Etykiety wierszy]])=1,WEEKDAY(Tabela3[[#This Row],[Etykiety wierszy]])=7),"5000","12000")</f>
        <v>12000</v>
      </c>
      <c r="D194" s="4">
        <f>D193+Tabela3[[#This Row],[produkcja]]-Tabela3[[#This Row],[Suma z wielkosc_zamowienia]]</f>
        <v>-105680</v>
      </c>
      <c r="E194" s="4" t="str">
        <f>IF(Tabela3[[#This Row],[status magazynu]]&lt;0,Tabela3[[#This Row],[produkcja]],0)</f>
        <v>12000</v>
      </c>
    </row>
    <row r="195" spans="1:5" x14ac:dyDescent="0.25">
      <c r="A195" s="5" t="s">
        <v>209</v>
      </c>
      <c r="B195" s="4">
        <v>6930</v>
      </c>
      <c r="C195" s="4" t="str">
        <f>IF(OR(WEEKDAY(Tabela3[[#This Row],[Etykiety wierszy]])=1,WEEKDAY(Tabela3[[#This Row],[Etykiety wierszy]])=7),"5000","12000")</f>
        <v>12000</v>
      </c>
      <c r="D195" s="4">
        <f>D194+Tabela3[[#This Row],[produkcja]]-Tabela3[[#This Row],[Suma z wielkosc_zamowienia]]</f>
        <v>-100610</v>
      </c>
      <c r="E195" s="4" t="str">
        <f>IF(Tabela3[[#This Row],[status magazynu]]&lt;0,Tabela3[[#This Row],[produkcja]],0)</f>
        <v>12000</v>
      </c>
    </row>
    <row r="196" spans="1:5" x14ac:dyDescent="0.25">
      <c r="A196" s="5" t="s">
        <v>210</v>
      </c>
      <c r="B196" s="4">
        <v>24550</v>
      </c>
      <c r="C196" s="4" t="str">
        <f>IF(OR(WEEKDAY(Tabela3[[#This Row],[Etykiety wierszy]])=1,WEEKDAY(Tabela3[[#This Row],[Etykiety wierszy]])=7),"5000","12000")</f>
        <v>5000</v>
      </c>
      <c r="D196" s="4">
        <f>D195+Tabela3[[#This Row],[produkcja]]-Tabela3[[#This Row],[Suma z wielkosc_zamowienia]]</f>
        <v>-120160</v>
      </c>
      <c r="E196" s="4" t="str">
        <f>IF(Tabela3[[#This Row],[status magazynu]]&lt;0,Tabela3[[#This Row],[produkcja]],0)</f>
        <v>5000</v>
      </c>
    </row>
    <row r="197" spans="1:5" x14ac:dyDescent="0.25">
      <c r="A197" s="5" t="s">
        <v>211</v>
      </c>
      <c r="B197" s="4">
        <v>8950</v>
      </c>
      <c r="C197" s="4" t="str">
        <f>IF(OR(WEEKDAY(Tabela3[[#This Row],[Etykiety wierszy]])=1,WEEKDAY(Tabela3[[#This Row],[Etykiety wierszy]])=7),"5000","12000")</f>
        <v>5000</v>
      </c>
      <c r="D197" s="4">
        <f>D196+Tabela3[[#This Row],[produkcja]]-Tabela3[[#This Row],[Suma z wielkosc_zamowienia]]</f>
        <v>-124110</v>
      </c>
      <c r="E197" s="4" t="str">
        <f>IF(Tabela3[[#This Row],[status magazynu]]&lt;0,Tabela3[[#This Row],[produkcja]],0)</f>
        <v>5000</v>
      </c>
    </row>
    <row r="198" spans="1:5" x14ac:dyDescent="0.25">
      <c r="A198" s="5" t="s">
        <v>212</v>
      </c>
      <c r="B198" s="4">
        <v>7960</v>
      </c>
      <c r="C198" s="4" t="str">
        <f>IF(OR(WEEKDAY(Tabela3[[#This Row],[Etykiety wierszy]])=1,WEEKDAY(Tabela3[[#This Row],[Etykiety wierszy]])=7),"5000","12000")</f>
        <v>12000</v>
      </c>
      <c r="D198" s="4">
        <f>D197+Tabela3[[#This Row],[produkcja]]-Tabela3[[#This Row],[Suma z wielkosc_zamowienia]]</f>
        <v>-120070</v>
      </c>
      <c r="E198" s="4" t="str">
        <f>IF(Tabela3[[#This Row],[status magazynu]]&lt;0,Tabela3[[#This Row],[produkcja]],0)</f>
        <v>12000</v>
      </c>
    </row>
    <row r="199" spans="1:5" x14ac:dyDescent="0.25">
      <c r="A199" s="5" t="s">
        <v>213</v>
      </c>
      <c r="B199" s="4">
        <v>12750</v>
      </c>
      <c r="C199" s="4" t="str">
        <f>IF(OR(WEEKDAY(Tabela3[[#This Row],[Etykiety wierszy]])=1,WEEKDAY(Tabela3[[#This Row],[Etykiety wierszy]])=7),"5000","12000")</f>
        <v>12000</v>
      </c>
      <c r="D199" s="4">
        <f>D198+Tabela3[[#This Row],[produkcja]]-Tabela3[[#This Row],[Suma z wielkosc_zamowienia]]</f>
        <v>-120820</v>
      </c>
      <c r="E199" s="4" t="str">
        <f>IF(Tabela3[[#This Row],[status magazynu]]&lt;0,Tabela3[[#This Row],[produkcja]],0)</f>
        <v>12000</v>
      </c>
    </row>
    <row r="200" spans="1:5" x14ac:dyDescent="0.25">
      <c r="A200" s="5" t="s">
        <v>214</v>
      </c>
      <c r="B200" s="4">
        <v>11940</v>
      </c>
      <c r="C200" s="4" t="str">
        <f>IF(OR(WEEKDAY(Tabela3[[#This Row],[Etykiety wierszy]])=1,WEEKDAY(Tabela3[[#This Row],[Etykiety wierszy]])=7),"5000","12000")</f>
        <v>12000</v>
      </c>
      <c r="D200" s="4">
        <f>D199+Tabela3[[#This Row],[produkcja]]-Tabela3[[#This Row],[Suma z wielkosc_zamowienia]]</f>
        <v>-120760</v>
      </c>
      <c r="E200" s="4" t="str">
        <f>IF(Tabela3[[#This Row],[status magazynu]]&lt;0,Tabela3[[#This Row],[produkcja]],0)</f>
        <v>12000</v>
      </c>
    </row>
    <row r="201" spans="1:5" x14ac:dyDescent="0.25">
      <c r="A201" s="5" t="s">
        <v>215</v>
      </c>
      <c r="B201" s="4">
        <v>8320</v>
      </c>
      <c r="C201" s="4" t="str">
        <f>IF(OR(WEEKDAY(Tabela3[[#This Row],[Etykiety wierszy]])=1,WEEKDAY(Tabela3[[#This Row],[Etykiety wierszy]])=7),"5000","12000")</f>
        <v>12000</v>
      </c>
      <c r="D201" s="4">
        <f>D200+Tabela3[[#This Row],[produkcja]]-Tabela3[[#This Row],[Suma z wielkosc_zamowienia]]</f>
        <v>-117080</v>
      </c>
      <c r="E201" s="4" t="str">
        <f>IF(Tabela3[[#This Row],[status magazynu]]&lt;0,Tabela3[[#This Row],[produkcja]],0)</f>
        <v>12000</v>
      </c>
    </row>
    <row r="202" spans="1:5" x14ac:dyDescent="0.25">
      <c r="A202" s="5" t="s">
        <v>216</v>
      </c>
      <c r="B202" s="4">
        <v>2150</v>
      </c>
      <c r="C202" s="4" t="str">
        <f>IF(OR(WEEKDAY(Tabela3[[#This Row],[Etykiety wierszy]])=1,WEEKDAY(Tabela3[[#This Row],[Etykiety wierszy]])=7),"5000","12000")</f>
        <v>12000</v>
      </c>
      <c r="D202" s="4">
        <f>D201+Tabela3[[#This Row],[produkcja]]-Tabela3[[#This Row],[Suma z wielkosc_zamowienia]]</f>
        <v>-107230</v>
      </c>
      <c r="E202" s="4" t="str">
        <f>IF(Tabela3[[#This Row],[status magazynu]]&lt;0,Tabela3[[#This Row],[produkcja]],0)</f>
        <v>12000</v>
      </c>
    </row>
    <row r="203" spans="1:5" x14ac:dyDescent="0.25">
      <c r="A203" s="5" t="s">
        <v>217</v>
      </c>
      <c r="B203" s="4">
        <v>22470</v>
      </c>
      <c r="C203" s="4" t="str">
        <f>IF(OR(WEEKDAY(Tabela3[[#This Row],[Etykiety wierszy]])=1,WEEKDAY(Tabela3[[#This Row],[Etykiety wierszy]])=7),"5000","12000")</f>
        <v>5000</v>
      </c>
      <c r="D203" s="4">
        <f>D202+Tabela3[[#This Row],[produkcja]]-Tabela3[[#This Row],[Suma z wielkosc_zamowienia]]</f>
        <v>-124700</v>
      </c>
      <c r="E203" s="4" t="str">
        <f>IF(Tabela3[[#This Row],[status magazynu]]&lt;0,Tabela3[[#This Row],[produkcja]],0)</f>
        <v>5000</v>
      </c>
    </row>
    <row r="204" spans="1:5" x14ac:dyDescent="0.25">
      <c r="A204" s="5" t="s">
        <v>218</v>
      </c>
      <c r="B204" s="4">
        <v>17180</v>
      </c>
      <c r="C204" s="4" t="str">
        <f>IF(OR(WEEKDAY(Tabela3[[#This Row],[Etykiety wierszy]])=1,WEEKDAY(Tabela3[[#This Row],[Etykiety wierszy]])=7),"5000","12000")</f>
        <v>5000</v>
      </c>
      <c r="D204" s="4">
        <f>D203+Tabela3[[#This Row],[produkcja]]-Tabela3[[#This Row],[Suma z wielkosc_zamowienia]]</f>
        <v>-136880</v>
      </c>
      <c r="E204" s="4" t="str">
        <f>IF(Tabela3[[#This Row],[status magazynu]]&lt;0,Tabela3[[#This Row],[produkcja]],0)</f>
        <v>5000</v>
      </c>
    </row>
    <row r="205" spans="1:5" x14ac:dyDescent="0.25">
      <c r="A205" s="5" t="s">
        <v>219</v>
      </c>
      <c r="B205" s="4">
        <v>26160</v>
      </c>
      <c r="C205" s="4" t="str">
        <f>IF(OR(WEEKDAY(Tabela3[[#This Row],[Etykiety wierszy]])=1,WEEKDAY(Tabela3[[#This Row],[Etykiety wierszy]])=7),"5000","12000")</f>
        <v>12000</v>
      </c>
      <c r="D205" s="4">
        <f>D204+Tabela3[[#This Row],[produkcja]]-Tabela3[[#This Row],[Suma z wielkosc_zamowienia]]</f>
        <v>-151040</v>
      </c>
      <c r="E205" s="4" t="str">
        <f>IF(Tabela3[[#This Row],[status magazynu]]&lt;0,Tabela3[[#This Row],[produkcja]],0)</f>
        <v>12000</v>
      </c>
    </row>
    <row r="206" spans="1:5" x14ac:dyDescent="0.25">
      <c r="A206" s="5" t="s">
        <v>220</v>
      </c>
      <c r="B206" s="4">
        <v>2730</v>
      </c>
      <c r="C206" s="4" t="str">
        <f>IF(OR(WEEKDAY(Tabela3[[#This Row],[Etykiety wierszy]])=1,WEEKDAY(Tabela3[[#This Row],[Etykiety wierszy]])=7),"5000","12000")</f>
        <v>12000</v>
      </c>
      <c r="D206" s="4">
        <f>D205+Tabela3[[#This Row],[produkcja]]-Tabela3[[#This Row],[Suma z wielkosc_zamowienia]]</f>
        <v>-141770</v>
      </c>
      <c r="E206" s="4" t="str">
        <f>IF(Tabela3[[#This Row],[status magazynu]]&lt;0,Tabela3[[#This Row],[produkcja]],0)</f>
        <v>12000</v>
      </c>
    </row>
    <row r="207" spans="1:5" x14ac:dyDescent="0.25">
      <c r="A207" s="5" t="s">
        <v>221</v>
      </c>
      <c r="B207" s="4">
        <v>8340</v>
      </c>
      <c r="C207" s="4" t="str">
        <f>IF(OR(WEEKDAY(Tabela3[[#This Row],[Etykiety wierszy]])=1,WEEKDAY(Tabela3[[#This Row],[Etykiety wierszy]])=7),"5000","12000")</f>
        <v>12000</v>
      </c>
      <c r="D207" s="4">
        <f>D206+Tabela3[[#This Row],[produkcja]]-Tabela3[[#This Row],[Suma z wielkosc_zamowienia]]</f>
        <v>-138110</v>
      </c>
      <c r="E207" s="4" t="str">
        <f>IF(Tabela3[[#This Row],[status magazynu]]&lt;0,Tabela3[[#This Row],[produkcja]],0)</f>
        <v>12000</v>
      </c>
    </row>
    <row r="208" spans="1:5" x14ac:dyDescent="0.25">
      <c r="A208" s="5" t="s">
        <v>222</v>
      </c>
      <c r="B208" s="4">
        <v>9590</v>
      </c>
      <c r="C208" s="4" t="str">
        <f>IF(OR(WEEKDAY(Tabela3[[#This Row],[Etykiety wierszy]])=1,WEEKDAY(Tabela3[[#This Row],[Etykiety wierszy]])=7),"5000","12000")</f>
        <v>12000</v>
      </c>
      <c r="D208" s="4">
        <f>D207+Tabela3[[#This Row],[produkcja]]-Tabela3[[#This Row],[Suma z wielkosc_zamowienia]]</f>
        <v>-135700</v>
      </c>
      <c r="E208" s="4" t="str">
        <f>IF(Tabela3[[#This Row],[status magazynu]]&lt;0,Tabela3[[#This Row],[produkcja]],0)</f>
        <v>12000</v>
      </c>
    </row>
    <row r="209" spans="1:5" x14ac:dyDescent="0.25">
      <c r="A209" s="5" t="s">
        <v>223</v>
      </c>
      <c r="B209" s="4">
        <v>8520</v>
      </c>
      <c r="C209" s="4" t="str">
        <f>IF(OR(WEEKDAY(Tabela3[[#This Row],[Etykiety wierszy]])=1,WEEKDAY(Tabela3[[#This Row],[Etykiety wierszy]])=7),"5000","12000")</f>
        <v>12000</v>
      </c>
      <c r="D209" s="4">
        <f>D208+Tabela3[[#This Row],[produkcja]]-Tabela3[[#This Row],[Suma z wielkosc_zamowienia]]</f>
        <v>-132220</v>
      </c>
      <c r="E209" s="4" t="str">
        <f>IF(Tabela3[[#This Row],[status magazynu]]&lt;0,Tabela3[[#This Row],[produkcja]],0)</f>
        <v>12000</v>
      </c>
    </row>
    <row r="210" spans="1:5" x14ac:dyDescent="0.25">
      <c r="A210" s="5" t="s">
        <v>224</v>
      </c>
      <c r="B210" s="4">
        <v>12450</v>
      </c>
      <c r="C210" s="4" t="str">
        <f>IF(OR(WEEKDAY(Tabela3[[#This Row],[Etykiety wierszy]])=1,WEEKDAY(Tabela3[[#This Row],[Etykiety wierszy]])=7),"5000","12000")</f>
        <v>5000</v>
      </c>
      <c r="D210" s="4">
        <f>D209+Tabela3[[#This Row],[produkcja]]-Tabela3[[#This Row],[Suma z wielkosc_zamowienia]]</f>
        <v>-139670</v>
      </c>
      <c r="E210" s="4" t="str">
        <f>IF(Tabela3[[#This Row],[status magazynu]]&lt;0,Tabela3[[#This Row],[produkcja]],0)</f>
        <v>5000</v>
      </c>
    </row>
    <row r="211" spans="1:5" x14ac:dyDescent="0.25">
      <c r="A211" s="5" t="s">
        <v>225</v>
      </c>
      <c r="B211" s="4">
        <v>12770</v>
      </c>
      <c r="C211" s="4" t="str">
        <f>IF(OR(WEEKDAY(Tabela3[[#This Row],[Etykiety wierszy]])=1,WEEKDAY(Tabela3[[#This Row],[Etykiety wierszy]])=7),"5000","12000")</f>
        <v>5000</v>
      </c>
      <c r="D211" s="4">
        <f>D210+Tabela3[[#This Row],[produkcja]]-Tabela3[[#This Row],[Suma z wielkosc_zamowienia]]</f>
        <v>-147440</v>
      </c>
      <c r="E211" s="4" t="str">
        <f>IF(Tabela3[[#This Row],[status magazynu]]&lt;0,Tabela3[[#This Row],[produkcja]],0)</f>
        <v>5000</v>
      </c>
    </row>
    <row r="212" spans="1:5" x14ac:dyDescent="0.25">
      <c r="A212" s="5" t="s">
        <v>226</v>
      </c>
      <c r="B212" s="4">
        <v>15700</v>
      </c>
      <c r="C212" s="4" t="str">
        <f>IF(OR(WEEKDAY(Tabela3[[#This Row],[Etykiety wierszy]])=1,WEEKDAY(Tabela3[[#This Row],[Etykiety wierszy]])=7),"5000","12000")</f>
        <v>12000</v>
      </c>
      <c r="D212" s="4">
        <f>D211+Tabela3[[#This Row],[produkcja]]-Tabela3[[#This Row],[Suma z wielkosc_zamowienia]]</f>
        <v>-151140</v>
      </c>
      <c r="E212" s="4" t="str">
        <f>IF(Tabela3[[#This Row],[status magazynu]]&lt;0,Tabela3[[#This Row],[produkcja]],0)</f>
        <v>12000</v>
      </c>
    </row>
    <row r="213" spans="1:5" x14ac:dyDescent="0.25">
      <c r="A213" s="5" t="s">
        <v>227</v>
      </c>
      <c r="B213" s="4">
        <v>4200</v>
      </c>
      <c r="C213" s="4" t="str">
        <f>IF(OR(WEEKDAY(Tabela3[[#This Row],[Etykiety wierszy]])=1,WEEKDAY(Tabela3[[#This Row],[Etykiety wierszy]])=7),"5000","12000")</f>
        <v>12000</v>
      </c>
      <c r="D213" s="4">
        <f>D212+Tabela3[[#This Row],[produkcja]]-Tabela3[[#This Row],[Suma z wielkosc_zamowienia]]</f>
        <v>-143340</v>
      </c>
      <c r="E213" s="4" t="str">
        <f>IF(Tabela3[[#This Row],[status magazynu]]&lt;0,Tabela3[[#This Row],[produkcja]],0)</f>
        <v>12000</v>
      </c>
    </row>
    <row r="214" spans="1:5" x14ac:dyDescent="0.25">
      <c r="A214" s="5" t="s">
        <v>228</v>
      </c>
      <c r="B214" s="4">
        <v>14090</v>
      </c>
      <c r="C214" s="4" t="str">
        <f>IF(OR(WEEKDAY(Tabela3[[#This Row],[Etykiety wierszy]])=1,WEEKDAY(Tabela3[[#This Row],[Etykiety wierszy]])=7),"5000","12000")</f>
        <v>12000</v>
      </c>
      <c r="D214" s="4">
        <f>D213+Tabela3[[#This Row],[produkcja]]-Tabela3[[#This Row],[Suma z wielkosc_zamowienia]]</f>
        <v>-145430</v>
      </c>
      <c r="E214" s="4" t="str">
        <f>IF(Tabela3[[#This Row],[status magazynu]]&lt;0,Tabela3[[#This Row],[produkcja]],0)</f>
        <v>12000</v>
      </c>
    </row>
    <row r="215" spans="1:5" x14ac:dyDescent="0.25">
      <c r="A215" s="5" t="s">
        <v>229</v>
      </c>
      <c r="B215" s="4">
        <v>15200</v>
      </c>
      <c r="C215" s="4" t="str">
        <f>IF(OR(WEEKDAY(Tabela3[[#This Row],[Etykiety wierszy]])=1,WEEKDAY(Tabela3[[#This Row],[Etykiety wierszy]])=7),"5000","12000")</f>
        <v>12000</v>
      </c>
      <c r="D215" s="4">
        <f>D214+Tabela3[[#This Row],[produkcja]]-Tabela3[[#This Row],[Suma z wielkosc_zamowienia]]</f>
        <v>-148630</v>
      </c>
      <c r="E215" s="4" t="str">
        <f>IF(Tabela3[[#This Row],[status magazynu]]&lt;0,Tabela3[[#This Row],[produkcja]],0)</f>
        <v>12000</v>
      </c>
    </row>
    <row r="216" spans="1:5" x14ac:dyDescent="0.25">
      <c r="A216" s="5" t="s">
        <v>230</v>
      </c>
      <c r="B216" s="4">
        <v>11960</v>
      </c>
      <c r="C216" s="4" t="str">
        <f>IF(OR(WEEKDAY(Tabela3[[#This Row],[Etykiety wierszy]])=1,WEEKDAY(Tabela3[[#This Row],[Etykiety wierszy]])=7),"5000","12000")</f>
        <v>12000</v>
      </c>
      <c r="D216" s="4">
        <f>D215+Tabela3[[#This Row],[produkcja]]-Tabela3[[#This Row],[Suma z wielkosc_zamowienia]]</f>
        <v>-148590</v>
      </c>
      <c r="E216" s="4" t="str">
        <f>IF(Tabela3[[#This Row],[status magazynu]]&lt;0,Tabela3[[#This Row],[produkcja]],0)</f>
        <v>12000</v>
      </c>
    </row>
    <row r="217" spans="1:5" x14ac:dyDescent="0.25">
      <c r="A217" s="5" t="s">
        <v>231</v>
      </c>
      <c r="B217" s="4">
        <v>7190</v>
      </c>
      <c r="C217" s="4" t="str">
        <f>IF(OR(WEEKDAY(Tabela3[[#This Row],[Etykiety wierszy]])=1,WEEKDAY(Tabela3[[#This Row],[Etykiety wierszy]])=7),"5000","12000")</f>
        <v>5000</v>
      </c>
      <c r="D217" s="4">
        <f>D216+Tabela3[[#This Row],[produkcja]]-Tabela3[[#This Row],[Suma z wielkosc_zamowienia]]</f>
        <v>-150780</v>
      </c>
      <c r="E217" s="4" t="str">
        <f>IF(Tabela3[[#This Row],[status magazynu]]&lt;0,Tabela3[[#This Row],[produkcja]],0)</f>
        <v>5000</v>
      </c>
    </row>
    <row r="218" spans="1:5" x14ac:dyDescent="0.25">
      <c r="A218" s="5" t="s">
        <v>232</v>
      </c>
      <c r="B218" s="4">
        <v>4590</v>
      </c>
      <c r="C218" s="4" t="str">
        <f>IF(OR(WEEKDAY(Tabela3[[#This Row],[Etykiety wierszy]])=1,WEEKDAY(Tabela3[[#This Row],[Etykiety wierszy]])=7),"5000","12000")</f>
        <v>5000</v>
      </c>
      <c r="D218" s="4">
        <f>D217+Tabela3[[#This Row],[produkcja]]-Tabela3[[#This Row],[Suma z wielkosc_zamowienia]]</f>
        <v>-150370</v>
      </c>
      <c r="E218" s="4" t="str">
        <f>IF(Tabela3[[#This Row],[status magazynu]]&lt;0,Tabela3[[#This Row],[produkcja]],0)</f>
        <v>5000</v>
      </c>
    </row>
    <row r="219" spans="1:5" x14ac:dyDescent="0.25">
      <c r="A219" s="5" t="s">
        <v>233</v>
      </c>
      <c r="B219" s="4">
        <v>8360</v>
      </c>
      <c r="C219" s="4" t="str">
        <f>IF(OR(WEEKDAY(Tabela3[[#This Row],[Etykiety wierszy]])=1,WEEKDAY(Tabela3[[#This Row],[Etykiety wierszy]])=7),"5000","12000")</f>
        <v>12000</v>
      </c>
      <c r="D219" s="4">
        <f>D218+Tabela3[[#This Row],[produkcja]]-Tabela3[[#This Row],[Suma z wielkosc_zamowienia]]</f>
        <v>-146730</v>
      </c>
      <c r="E219" s="4" t="str">
        <f>IF(Tabela3[[#This Row],[status magazynu]]&lt;0,Tabela3[[#This Row],[produkcja]],0)</f>
        <v>12000</v>
      </c>
    </row>
    <row r="220" spans="1:5" x14ac:dyDescent="0.25">
      <c r="A220" s="5" t="s">
        <v>234</v>
      </c>
      <c r="B220" s="4">
        <v>15730</v>
      </c>
      <c r="C220" s="4" t="str">
        <f>IF(OR(WEEKDAY(Tabela3[[#This Row],[Etykiety wierszy]])=1,WEEKDAY(Tabela3[[#This Row],[Etykiety wierszy]])=7),"5000","12000")</f>
        <v>12000</v>
      </c>
      <c r="D220" s="4">
        <f>D219+Tabela3[[#This Row],[produkcja]]-Tabela3[[#This Row],[Suma z wielkosc_zamowienia]]</f>
        <v>-150460</v>
      </c>
      <c r="E220" s="4" t="str">
        <f>IF(Tabela3[[#This Row],[status magazynu]]&lt;0,Tabela3[[#This Row],[produkcja]],0)</f>
        <v>12000</v>
      </c>
    </row>
    <row r="221" spans="1:5" x14ac:dyDescent="0.25">
      <c r="A221" s="5" t="s">
        <v>235</v>
      </c>
      <c r="B221" s="4">
        <v>7820</v>
      </c>
      <c r="C221" s="4" t="str">
        <f>IF(OR(WEEKDAY(Tabela3[[#This Row],[Etykiety wierszy]])=1,WEEKDAY(Tabela3[[#This Row],[Etykiety wierszy]])=7),"5000","12000")</f>
        <v>12000</v>
      </c>
      <c r="D221" s="4">
        <f>D220+Tabela3[[#This Row],[produkcja]]-Tabela3[[#This Row],[Suma z wielkosc_zamowienia]]</f>
        <v>-146280</v>
      </c>
      <c r="E221" s="4" t="str">
        <f>IF(Tabela3[[#This Row],[status magazynu]]&lt;0,Tabela3[[#This Row],[produkcja]],0)</f>
        <v>12000</v>
      </c>
    </row>
    <row r="222" spans="1:5" x14ac:dyDescent="0.25">
      <c r="A222" s="5" t="s">
        <v>236</v>
      </c>
      <c r="B222" s="4">
        <v>16910</v>
      </c>
      <c r="C222" s="4" t="str">
        <f>IF(OR(WEEKDAY(Tabela3[[#This Row],[Etykiety wierszy]])=1,WEEKDAY(Tabela3[[#This Row],[Etykiety wierszy]])=7),"5000","12000")</f>
        <v>12000</v>
      </c>
      <c r="D222" s="4">
        <f>D221+Tabela3[[#This Row],[produkcja]]-Tabela3[[#This Row],[Suma z wielkosc_zamowienia]]</f>
        <v>-151190</v>
      </c>
      <c r="E222" s="4" t="str">
        <f>IF(Tabela3[[#This Row],[status magazynu]]&lt;0,Tabela3[[#This Row],[produkcja]],0)</f>
        <v>12000</v>
      </c>
    </row>
    <row r="223" spans="1:5" x14ac:dyDescent="0.25">
      <c r="A223" s="5" t="s">
        <v>237</v>
      </c>
      <c r="B223" s="4">
        <v>20050</v>
      </c>
      <c r="C223" s="4" t="str">
        <f>IF(OR(WEEKDAY(Tabela3[[#This Row],[Etykiety wierszy]])=1,WEEKDAY(Tabela3[[#This Row],[Etykiety wierszy]])=7),"5000","12000")</f>
        <v>12000</v>
      </c>
      <c r="D223" s="4">
        <f>D222+Tabela3[[#This Row],[produkcja]]-Tabela3[[#This Row],[Suma z wielkosc_zamowienia]]</f>
        <v>-159240</v>
      </c>
      <c r="E223" s="4" t="str">
        <f>IF(Tabela3[[#This Row],[status magazynu]]&lt;0,Tabela3[[#This Row],[produkcja]],0)</f>
        <v>12000</v>
      </c>
    </row>
    <row r="224" spans="1:5" x14ac:dyDescent="0.25">
      <c r="A224" s="5" t="s">
        <v>238</v>
      </c>
      <c r="B224" s="4">
        <v>6510</v>
      </c>
      <c r="C224" s="4" t="str">
        <f>IF(OR(WEEKDAY(Tabela3[[#This Row],[Etykiety wierszy]])=1,WEEKDAY(Tabela3[[#This Row],[Etykiety wierszy]])=7),"5000","12000")</f>
        <v>5000</v>
      </c>
      <c r="D224" s="4">
        <f>D223+Tabela3[[#This Row],[produkcja]]-Tabela3[[#This Row],[Suma z wielkosc_zamowienia]]</f>
        <v>-160750</v>
      </c>
      <c r="E224" s="4" t="str">
        <f>IF(Tabela3[[#This Row],[status magazynu]]&lt;0,Tabela3[[#This Row],[produkcja]],0)</f>
        <v>5000</v>
      </c>
    </row>
    <row r="225" spans="1:5" x14ac:dyDescent="0.25">
      <c r="A225" s="5" t="s">
        <v>239</v>
      </c>
      <c r="B225" s="4">
        <v>1150</v>
      </c>
      <c r="C225" s="4" t="str">
        <f>IF(OR(WEEKDAY(Tabela3[[#This Row],[Etykiety wierszy]])=1,WEEKDAY(Tabela3[[#This Row],[Etykiety wierszy]])=7),"5000","12000")</f>
        <v>5000</v>
      </c>
      <c r="D225" s="4">
        <f>D224+Tabela3[[#This Row],[produkcja]]-Tabela3[[#This Row],[Suma z wielkosc_zamowienia]]</f>
        <v>-156900</v>
      </c>
      <c r="E225" s="4" t="str">
        <f>IF(Tabela3[[#This Row],[status magazynu]]&lt;0,Tabela3[[#This Row],[produkcja]],0)</f>
        <v>5000</v>
      </c>
    </row>
    <row r="226" spans="1:5" x14ac:dyDescent="0.25">
      <c r="A226" s="5" t="s">
        <v>240</v>
      </c>
      <c r="B226" s="4">
        <v>22340</v>
      </c>
      <c r="C226" s="4" t="str">
        <f>IF(OR(WEEKDAY(Tabela3[[#This Row],[Etykiety wierszy]])=1,WEEKDAY(Tabela3[[#This Row],[Etykiety wierszy]])=7),"5000","12000")</f>
        <v>12000</v>
      </c>
      <c r="D226" s="4">
        <f>D225+Tabela3[[#This Row],[produkcja]]-Tabela3[[#This Row],[Suma z wielkosc_zamowienia]]</f>
        <v>-167240</v>
      </c>
      <c r="E226" s="4" t="str">
        <f>IF(Tabela3[[#This Row],[status magazynu]]&lt;0,Tabela3[[#This Row],[produkcja]],0)</f>
        <v>12000</v>
      </c>
    </row>
    <row r="227" spans="1:5" x14ac:dyDescent="0.25">
      <c r="A227" s="5" t="s">
        <v>241</v>
      </c>
      <c r="B227" s="4">
        <v>14390</v>
      </c>
      <c r="C227" s="4" t="str">
        <f>IF(OR(WEEKDAY(Tabela3[[#This Row],[Etykiety wierszy]])=1,WEEKDAY(Tabela3[[#This Row],[Etykiety wierszy]])=7),"5000","12000")</f>
        <v>12000</v>
      </c>
      <c r="D227" s="4">
        <f>D226+Tabela3[[#This Row],[produkcja]]-Tabela3[[#This Row],[Suma z wielkosc_zamowienia]]</f>
        <v>-169630</v>
      </c>
      <c r="E227" s="4" t="str">
        <f>IF(Tabela3[[#This Row],[status magazynu]]&lt;0,Tabela3[[#This Row],[produkcja]],0)</f>
        <v>12000</v>
      </c>
    </row>
    <row r="228" spans="1:5" x14ac:dyDescent="0.25">
      <c r="A228" s="5" t="s">
        <v>242</v>
      </c>
      <c r="B228" s="4">
        <v>14970</v>
      </c>
      <c r="C228" s="4" t="str">
        <f>IF(OR(WEEKDAY(Tabela3[[#This Row],[Etykiety wierszy]])=1,WEEKDAY(Tabela3[[#This Row],[Etykiety wierszy]])=7),"5000","12000")</f>
        <v>12000</v>
      </c>
      <c r="D228" s="4">
        <f>D227+Tabela3[[#This Row],[produkcja]]-Tabela3[[#This Row],[Suma z wielkosc_zamowienia]]</f>
        <v>-172600</v>
      </c>
      <c r="E228" s="4" t="str">
        <f>IF(Tabela3[[#This Row],[status magazynu]]&lt;0,Tabela3[[#This Row],[produkcja]],0)</f>
        <v>12000</v>
      </c>
    </row>
    <row r="229" spans="1:5" x14ac:dyDescent="0.25">
      <c r="A229" s="5" t="s">
        <v>243</v>
      </c>
      <c r="B229" s="4">
        <v>9200</v>
      </c>
      <c r="C229" s="4" t="str">
        <f>IF(OR(WEEKDAY(Tabela3[[#This Row],[Etykiety wierszy]])=1,WEEKDAY(Tabela3[[#This Row],[Etykiety wierszy]])=7),"5000","12000")</f>
        <v>12000</v>
      </c>
      <c r="D229" s="4">
        <f>D228+Tabela3[[#This Row],[produkcja]]-Tabela3[[#This Row],[Suma z wielkosc_zamowienia]]</f>
        <v>-169800</v>
      </c>
      <c r="E229" s="4" t="str">
        <f>IF(Tabela3[[#This Row],[status magazynu]]&lt;0,Tabela3[[#This Row],[produkcja]],0)</f>
        <v>12000</v>
      </c>
    </row>
    <row r="230" spans="1:5" x14ac:dyDescent="0.25">
      <c r="A230" s="5" t="s">
        <v>244</v>
      </c>
      <c r="B230" s="4">
        <v>4090</v>
      </c>
      <c r="C230" s="4" t="str">
        <f>IF(OR(WEEKDAY(Tabela3[[#This Row],[Etykiety wierszy]])=1,WEEKDAY(Tabela3[[#This Row],[Etykiety wierszy]])=7),"5000","12000")</f>
        <v>12000</v>
      </c>
      <c r="D230" s="4">
        <f>D229+Tabela3[[#This Row],[produkcja]]-Tabela3[[#This Row],[Suma z wielkosc_zamowienia]]</f>
        <v>-161890</v>
      </c>
      <c r="E230" s="4" t="str">
        <f>IF(Tabela3[[#This Row],[status magazynu]]&lt;0,Tabela3[[#This Row],[produkcja]],0)</f>
        <v>12000</v>
      </c>
    </row>
    <row r="231" spans="1:5" x14ac:dyDescent="0.25">
      <c r="A231" s="5" t="s">
        <v>245</v>
      </c>
      <c r="B231" s="4">
        <v>4580</v>
      </c>
      <c r="C231" s="4" t="str">
        <f>IF(OR(WEEKDAY(Tabela3[[#This Row],[Etykiety wierszy]])=1,WEEKDAY(Tabela3[[#This Row],[Etykiety wierszy]])=7),"5000","12000")</f>
        <v>5000</v>
      </c>
      <c r="D231" s="4">
        <f>D230+Tabela3[[#This Row],[produkcja]]-Tabela3[[#This Row],[Suma z wielkosc_zamowienia]]</f>
        <v>-161470</v>
      </c>
      <c r="E231" s="4" t="str">
        <f>IF(Tabela3[[#This Row],[status magazynu]]&lt;0,Tabela3[[#This Row],[produkcja]],0)</f>
        <v>5000</v>
      </c>
    </row>
    <row r="232" spans="1:5" x14ac:dyDescent="0.25">
      <c r="A232" s="5" t="s">
        <v>246</v>
      </c>
      <c r="B232" s="4">
        <v>10870</v>
      </c>
      <c r="C232" s="4" t="str">
        <f>IF(OR(WEEKDAY(Tabela3[[#This Row],[Etykiety wierszy]])=1,WEEKDAY(Tabela3[[#This Row],[Etykiety wierszy]])=7),"5000","12000")</f>
        <v>5000</v>
      </c>
      <c r="D232" s="4">
        <f>D231+Tabela3[[#This Row],[produkcja]]-Tabela3[[#This Row],[Suma z wielkosc_zamowienia]]</f>
        <v>-167340</v>
      </c>
      <c r="E232" s="4" t="str">
        <f>IF(Tabela3[[#This Row],[status magazynu]]&lt;0,Tabela3[[#This Row],[produkcja]],0)</f>
        <v>5000</v>
      </c>
    </row>
    <row r="233" spans="1:5" x14ac:dyDescent="0.25">
      <c r="A233" s="5" t="s">
        <v>247</v>
      </c>
      <c r="B233" s="4">
        <v>6590</v>
      </c>
      <c r="C233" s="4" t="str">
        <f>IF(OR(WEEKDAY(Tabela3[[#This Row],[Etykiety wierszy]])=1,WEEKDAY(Tabela3[[#This Row],[Etykiety wierszy]])=7),"5000","12000")</f>
        <v>12000</v>
      </c>
      <c r="D233" s="4">
        <f>D232+Tabela3[[#This Row],[produkcja]]-Tabela3[[#This Row],[Suma z wielkosc_zamowienia]]</f>
        <v>-161930</v>
      </c>
      <c r="E233" s="4" t="str">
        <f>IF(Tabela3[[#This Row],[status magazynu]]&lt;0,Tabela3[[#This Row],[produkcja]],0)</f>
        <v>12000</v>
      </c>
    </row>
    <row r="234" spans="1:5" x14ac:dyDescent="0.25">
      <c r="A234" s="5" t="s">
        <v>248</v>
      </c>
      <c r="B234" s="4">
        <v>17010</v>
      </c>
      <c r="C234" s="4" t="str">
        <f>IF(OR(WEEKDAY(Tabela3[[#This Row],[Etykiety wierszy]])=1,WEEKDAY(Tabela3[[#This Row],[Etykiety wierszy]])=7),"5000","12000")</f>
        <v>12000</v>
      </c>
      <c r="D234" s="4">
        <f>D233+Tabela3[[#This Row],[produkcja]]-Tabela3[[#This Row],[Suma z wielkosc_zamowienia]]</f>
        <v>-166940</v>
      </c>
      <c r="E234" s="4" t="str">
        <f>IF(Tabela3[[#This Row],[status magazynu]]&lt;0,Tabela3[[#This Row],[produkcja]],0)</f>
        <v>12000</v>
      </c>
    </row>
    <row r="235" spans="1:5" x14ac:dyDescent="0.25">
      <c r="A235" s="5" t="s">
        <v>249</v>
      </c>
      <c r="B235" s="4">
        <v>21760</v>
      </c>
      <c r="C235" s="4" t="str">
        <f>IF(OR(WEEKDAY(Tabela3[[#This Row],[Etykiety wierszy]])=1,WEEKDAY(Tabela3[[#This Row],[Etykiety wierszy]])=7),"5000","12000")</f>
        <v>12000</v>
      </c>
      <c r="D235" s="4">
        <f>D234+Tabela3[[#This Row],[produkcja]]-Tabela3[[#This Row],[Suma z wielkosc_zamowienia]]</f>
        <v>-176700</v>
      </c>
      <c r="E235" s="4" t="str">
        <f>IF(Tabela3[[#This Row],[status magazynu]]&lt;0,Tabela3[[#This Row],[produkcja]],0)</f>
        <v>12000</v>
      </c>
    </row>
    <row r="236" spans="1:5" x14ac:dyDescent="0.25">
      <c r="A236" s="5" t="s">
        <v>250</v>
      </c>
      <c r="B236" s="4">
        <v>13950</v>
      </c>
      <c r="C236" s="4" t="str">
        <f>IF(OR(WEEKDAY(Tabela3[[#This Row],[Etykiety wierszy]])=1,WEEKDAY(Tabela3[[#This Row],[Etykiety wierszy]])=7),"5000","12000")</f>
        <v>12000</v>
      </c>
      <c r="D236" s="4">
        <f>D235+Tabela3[[#This Row],[produkcja]]-Tabela3[[#This Row],[Suma z wielkosc_zamowienia]]</f>
        <v>-178650</v>
      </c>
      <c r="E236" s="4" t="str">
        <f>IF(Tabela3[[#This Row],[status magazynu]]&lt;0,Tabela3[[#This Row],[produkcja]],0)</f>
        <v>12000</v>
      </c>
    </row>
    <row r="237" spans="1:5" x14ac:dyDescent="0.25">
      <c r="A237" s="5" t="s">
        <v>251</v>
      </c>
      <c r="B237" s="4">
        <v>8880</v>
      </c>
      <c r="C237" s="4" t="str">
        <f>IF(OR(WEEKDAY(Tabela3[[#This Row],[Etykiety wierszy]])=1,WEEKDAY(Tabela3[[#This Row],[Etykiety wierszy]])=7),"5000","12000")</f>
        <v>12000</v>
      </c>
      <c r="D237" s="4">
        <f>D236+Tabela3[[#This Row],[produkcja]]-Tabela3[[#This Row],[Suma z wielkosc_zamowienia]]</f>
        <v>-175530</v>
      </c>
      <c r="E237" s="4" t="str">
        <f>IF(Tabela3[[#This Row],[status magazynu]]&lt;0,Tabela3[[#This Row],[produkcja]],0)</f>
        <v>12000</v>
      </c>
    </row>
    <row r="238" spans="1:5" x14ac:dyDescent="0.25">
      <c r="A238" s="5" t="s">
        <v>252</v>
      </c>
      <c r="B238" s="4">
        <v>8890</v>
      </c>
      <c r="C238" s="4" t="str">
        <f>IF(OR(WEEKDAY(Tabela3[[#This Row],[Etykiety wierszy]])=1,WEEKDAY(Tabela3[[#This Row],[Etykiety wierszy]])=7),"5000","12000")</f>
        <v>5000</v>
      </c>
      <c r="D238" s="4">
        <f>D237+Tabela3[[#This Row],[produkcja]]-Tabela3[[#This Row],[Suma z wielkosc_zamowienia]]</f>
        <v>-179420</v>
      </c>
      <c r="E238" s="4" t="str">
        <f>IF(Tabela3[[#This Row],[status magazynu]]&lt;0,Tabela3[[#This Row],[produkcja]],0)</f>
        <v>5000</v>
      </c>
    </row>
    <row r="239" spans="1:5" x14ac:dyDescent="0.25">
      <c r="A239" s="5" t="s">
        <v>253</v>
      </c>
      <c r="B239" s="4">
        <v>1470</v>
      </c>
      <c r="C239" s="4" t="str">
        <f>IF(OR(WEEKDAY(Tabela3[[#This Row],[Etykiety wierszy]])=1,WEEKDAY(Tabela3[[#This Row],[Etykiety wierszy]])=7),"5000","12000")</f>
        <v>5000</v>
      </c>
      <c r="D239" s="4">
        <f>D238+Tabela3[[#This Row],[produkcja]]-Tabela3[[#This Row],[Suma z wielkosc_zamowienia]]</f>
        <v>-175890</v>
      </c>
      <c r="E239" s="4" t="str">
        <f>IF(Tabela3[[#This Row],[status magazynu]]&lt;0,Tabela3[[#This Row],[produkcja]],0)</f>
        <v>5000</v>
      </c>
    </row>
    <row r="240" spans="1:5" x14ac:dyDescent="0.25">
      <c r="A240" s="5" t="s">
        <v>254</v>
      </c>
      <c r="B240" s="4">
        <v>9680</v>
      </c>
      <c r="C240" s="4" t="str">
        <f>IF(OR(WEEKDAY(Tabela3[[#This Row],[Etykiety wierszy]])=1,WEEKDAY(Tabela3[[#This Row],[Etykiety wierszy]])=7),"5000","12000")</f>
        <v>12000</v>
      </c>
      <c r="D240" s="4">
        <f>D239+Tabela3[[#This Row],[produkcja]]-Tabela3[[#This Row],[Suma z wielkosc_zamowienia]]</f>
        <v>-173570</v>
      </c>
      <c r="E240" s="4" t="str">
        <f>IF(Tabela3[[#This Row],[status magazynu]]&lt;0,Tabela3[[#This Row],[produkcja]],0)</f>
        <v>12000</v>
      </c>
    </row>
    <row r="241" spans="1:5" x14ac:dyDescent="0.25">
      <c r="A241" s="5" t="s">
        <v>255</v>
      </c>
      <c r="B241" s="4">
        <v>12130</v>
      </c>
      <c r="C241" s="4" t="str">
        <f>IF(OR(WEEKDAY(Tabela3[[#This Row],[Etykiety wierszy]])=1,WEEKDAY(Tabela3[[#This Row],[Etykiety wierszy]])=7),"5000","12000")</f>
        <v>12000</v>
      </c>
      <c r="D241" s="4">
        <f>D240+Tabela3[[#This Row],[produkcja]]-Tabela3[[#This Row],[Suma z wielkosc_zamowienia]]</f>
        <v>-173700</v>
      </c>
      <c r="E241" s="4" t="str">
        <f>IF(Tabela3[[#This Row],[status magazynu]]&lt;0,Tabela3[[#This Row],[produkcja]],0)</f>
        <v>12000</v>
      </c>
    </row>
    <row r="242" spans="1:5" x14ac:dyDescent="0.25">
      <c r="A242" s="5" t="s">
        <v>256</v>
      </c>
      <c r="B242" s="4">
        <v>18600</v>
      </c>
      <c r="C242" s="4" t="str">
        <f>IF(OR(WEEKDAY(Tabela3[[#This Row],[Etykiety wierszy]])=1,WEEKDAY(Tabela3[[#This Row],[Etykiety wierszy]])=7),"5000","12000")</f>
        <v>12000</v>
      </c>
      <c r="D242" s="4">
        <f>D241+Tabela3[[#This Row],[produkcja]]-Tabela3[[#This Row],[Suma z wielkosc_zamowienia]]</f>
        <v>-180300</v>
      </c>
      <c r="E242" s="4" t="str">
        <f>IF(Tabela3[[#This Row],[status magazynu]]&lt;0,Tabela3[[#This Row],[produkcja]],0)</f>
        <v>12000</v>
      </c>
    </row>
    <row r="243" spans="1:5" x14ac:dyDescent="0.25">
      <c r="A243" s="5" t="s">
        <v>257</v>
      </c>
      <c r="B243" s="4">
        <v>4560</v>
      </c>
      <c r="C243" s="4" t="str">
        <f>IF(OR(WEEKDAY(Tabela3[[#This Row],[Etykiety wierszy]])=1,WEEKDAY(Tabela3[[#This Row],[Etykiety wierszy]])=7),"5000","12000")</f>
        <v>12000</v>
      </c>
      <c r="D243" s="4">
        <f>D242+Tabela3[[#This Row],[produkcja]]-Tabela3[[#This Row],[Suma z wielkosc_zamowienia]]</f>
        <v>-172860</v>
      </c>
      <c r="E243" s="4" t="str">
        <f>IF(Tabela3[[#This Row],[status magazynu]]&lt;0,Tabela3[[#This Row],[produkcja]],0)</f>
        <v>12000</v>
      </c>
    </row>
    <row r="244" spans="1:5" x14ac:dyDescent="0.25">
      <c r="A244" s="5" t="s">
        <v>258</v>
      </c>
      <c r="B244" s="4">
        <v>6150</v>
      </c>
      <c r="C244" s="4" t="str">
        <f>IF(OR(WEEKDAY(Tabela3[[#This Row],[Etykiety wierszy]])=1,WEEKDAY(Tabela3[[#This Row],[Etykiety wierszy]])=7),"5000","12000")</f>
        <v>12000</v>
      </c>
      <c r="D244" s="4">
        <f>D243+Tabela3[[#This Row],[produkcja]]-Tabela3[[#This Row],[Suma z wielkosc_zamowienia]]</f>
        <v>-167010</v>
      </c>
      <c r="E244" s="4" t="str">
        <f>IF(Tabela3[[#This Row],[status magazynu]]&lt;0,Tabela3[[#This Row],[produkcja]],0)</f>
        <v>12000</v>
      </c>
    </row>
    <row r="245" spans="1:5" x14ac:dyDescent="0.25">
      <c r="A245" s="5" t="s">
        <v>259</v>
      </c>
      <c r="B245" s="4">
        <v>11020</v>
      </c>
      <c r="C245" s="4" t="str">
        <f>IF(OR(WEEKDAY(Tabela3[[#This Row],[Etykiety wierszy]])=1,WEEKDAY(Tabela3[[#This Row],[Etykiety wierszy]])=7),"5000","12000")</f>
        <v>5000</v>
      </c>
      <c r="D245" s="4">
        <f>D244+Tabela3[[#This Row],[produkcja]]-Tabela3[[#This Row],[Suma z wielkosc_zamowienia]]</f>
        <v>-173030</v>
      </c>
      <c r="E245" s="4" t="str">
        <f>IF(Tabela3[[#This Row],[status magazynu]]&lt;0,Tabela3[[#This Row],[produkcja]],0)</f>
        <v>5000</v>
      </c>
    </row>
    <row r="246" spans="1:5" x14ac:dyDescent="0.25">
      <c r="A246" s="5" t="s">
        <v>260</v>
      </c>
      <c r="B246" s="4">
        <v>12490</v>
      </c>
      <c r="C246" s="4" t="str">
        <f>IF(OR(WEEKDAY(Tabela3[[#This Row],[Etykiety wierszy]])=1,WEEKDAY(Tabela3[[#This Row],[Etykiety wierszy]])=7),"5000","12000")</f>
        <v>5000</v>
      </c>
      <c r="D246" s="4">
        <f>D245+Tabela3[[#This Row],[produkcja]]-Tabela3[[#This Row],[Suma z wielkosc_zamowienia]]</f>
        <v>-180520</v>
      </c>
      <c r="E246" s="4" t="str">
        <f>IF(Tabela3[[#This Row],[status magazynu]]&lt;0,Tabela3[[#This Row],[produkcja]],0)</f>
        <v>5000</v>
      </c>
    </row>
    <row r="247" spans="1:5" x14ac:dyDescent="0.25">
      <c r="A247" s="5" t="s">
        <v>261</v>
      </c>
      <c r="B247" s="4">
        <v>6880</v>
      </c>
      <c r="C247" s="4" t="str">
        <f>IF(OR(WEEKDAY(Tabela3[[#This Row],[Etykiety wierszy]])=1,WEEKDAY(Tabela3[[#This Row],[Etykiety wierszy]])=7),"5000","12000")</f>
        <v>12000</v>
      </c>
      <c r="D247" s="4">
        <f>D246+Tabela3[[#This Row],[produkcja]]-Tabela3[[#This Row],[Suma z wielkosc_zamowienia]]</f>
        <v>-175400</v>
      </c>
      <c r="E247" s="4" t="str">
        <f>IF(Tabela3[[#This Row],[status magazynu]]&lt;0,Tabela3[[#This Row],[produkcja]],0)</f>
        <v>12000</v>
      </c>
    </row>
    <row r="248" spans="1:5" x14ac:dyDescent="0.25">
      <c r="A248" s="5" t="s">
        <v>262</v>
      </c>
      <c r="B248" s="4">
        <v>3610</v>
      </c>
      <c r="C248" s="4" t="str">
        <f>IF(OR(WEEKDAY(Tabela3[[#This Row],[Etykiety wierszy]])=1,WEEKDAY(Tabela3[[#This Row],[Etykiety wierszy]])=7),"5000","12000")</f>
        <v>12000</v>
      </c>
      <c r="D248" s="4">
        <f>D247+Tabela3[[#This Row],[produkcja]]-Tabela3[[#This Row],[Suma z wielkosc_zamowienia]]</f>
        <v>-167010</v>
      </c>
      <c r="E248" s="4" t="str">
        <f>IF(Tabela3[[#This Row],[status magazynu]]&lt;0,Tabela3[[#This Row],[produkcja]],0)</f>
        <v>12000</v>
      </c>
    </row>
    <row r="249" spans="1:5" x14ac:dyDescent="0.25">
      <c r="A249" s="5" t="s">
        <v>263</v>
      </c>
      <c r="B249" s="4">
        <v>2400</v>
      </c>
      <c r="C249" s="4" t="str">
        <f>IF(OR(WEEKDAY(Tabela3[[#This Row],[Etykiety wierszy]])=1,WEEKDAY(Tabela3[[#This Row],[Etykiety wierszy]])=7),"5000","12000")</f>
        <v>12000</v>
      </c>
      <c r="D249" s="4">
        <f>D248+Tabela3[[#This Row],[produkcja]]-Tabela3[[#This Row],[Suma z wielkosc_zamowienia]]</f>
        <v>-157410</v>
      </c>
      <c r="E249" s="4" t="str">
        <f>IF(Tabela3[[#This Row],[status magazynu]]&lt;0,Tabela3[[#This Row],[produkcja]],0)</f>
        <v>12000</v>
      </c>
    </row>
    <row r="250" spans="1:5" x14ac:dyDescent="0.25">
      <c r="A250" s="5" t="s">
        <v>264</v>
      </c>
      <c r="B250" s="4">
        <v>2660</v>
      </c>
      <c r="C250" s="4" t="str">
        <f>IF(OR(WEEKDAY(Tabela3[[#This Row],[Etykiety wierszy]])=1,WEEKDAY(Tabela3[[#This Row],[Etykiety wierszy]])=7),"5000","12000")</f>
        <v>12000</v>
      </c>
      <c r="D250" s="4">
        <f>D249+Tabela3[[#This Row],[produkcja]]-Tabela3[[#This Row],[Suma z wielkosc_zamowienia]]</f>
        <v>-148070</v>
      </c>
      <c r="E250" s="4" t="str">
        <f>IF(Tabela3[[#This Row],[status magazynu]]&lt;0,Tabela3[[#This Row],[produkcja]],0)</f>
        <v>12000</v>
      </c>
    </row>
    <row r="251" spans="1:5" x14ac:dyDescent="0.25">
      <c r="A251" s="5" t="s">
        <v>265</v>
      </c>
      <c r="B251" s="4">
        <v>13290</v>
      </c>
      <c r="C251" s="4" t="str">
        <f>IF(OR(WEEKDAY(Tabela3[[#This Row],[Etykiety wierszy]])=1,WEEKDAY(Tabela3[[#This Row],[Etykiety wierszy]])=7),"5000","12000")</f>
        <v>12000</v>
      </c>
      <c r="D251" s="4">
        <f>D250+Tabela3[[#This Row],[produkcja]]-Tabela3[[#This Row],[Suma z wielkosc_zamowienia]]</f>
        <v>-149360</v>
      </c>
      <c r="E251" s="4" t="str">
        <f>IF(Tabela3[[#This Row],[status magazynu]]&lt;0,Tabela3[[#This Row],[produkcja]],0)</f>
        <v>12000</v>
      </c>
    </row>
    <row r="252" spans="1:5" x14ac:dyDescent="0.25">
      <c r="A252" s="5" t="s">
        <v>266</v>
      </c>
      <c r="B252" s="4">
        <v>18280</v>
      </c>
      <c r="C252" s="4" t="str">
        <f>IF(OR(WEEKDAY(Tabela3[[#This Row],[Etykiety wierszy]])=1,WEEKDAY(Tabela3[[#This Row],[Etykiety wierszy]])=7),"5000","12000")</f>
        <v>5000</v>
      </c>
      <c r="D252" s="4">
        <f>D251+Tabela3[[#This Row],[produkcja]]-Tabela3[[#This Row],[Suma z wielkosc_zamowienia]]</f>
        <v>-162640</v>
      </c>
      <c r="E252" s="4" t="str">
        <f>IF(Tabela3[[#This Row],[status magazynu]]&lt;0,Tabela3[[#This Row],[produkcja]],0)</f>
        <v>5000</v>
      </c>
    </row>
    <row r="253" spans="1:5" x14ac:dyDescent="0.25">
      <c r="A253" s="5" t="s">
        <v>267</v>
      </c>
      <c r="B253" s="4">
        <v>7770</v>
      </c>
      <c r="C253" s="4" t="str">
        <f>IF(OR(WEEKDAY(Tabela3[[#This Row],[Etykiety wierszy]])=1,WEEKDAY(Tabela3[[#This Row],[Etykiety wierszy]])=7),"5000","12000")</f>
        <v>5000</v>
      </c>
      <c r="D253" s="4">
        <f>D252+Tabela3[[#This Row],[produkcja]]-Tabela3[[#This Row],[Suma z wielkosc_zamowienia]]</f>
        <v>-165410</v>
      </c>
      <c r="E253" s="4" t="str">
        <f>IF(Tabela3[[#This Row],[status magazynu]]&lt;0,Tabela3[[#This Row],[produkcja]],0)</f>
        <v>5000</v>
      </c>
    </row>
    <row r="254" spans="1:5" x14ac:dyDescent="0.25">
      <c r="A254" s="5" t="s">
        <v>268</v>
      </c>
      <c r="B254" s="4">
        <v>9600</v>
      </c>
      <c r="C254" s="4" t="str">
        <f>IF(OR(WEEKDAY(Tabela3[[#This Row],[Etykiety wierszy]])=1,WEEKDAY(Tabela3[[#This Row],[Etykiety wierszy]])=7),"5000","12000")</f>
        <v>12000</v>
      </c>
      <c r="D254" s="4">
        <f>D253+Tabela3[[#This Row],[produkcja]]-Tabela3[[#This Row],[Suma z wielkosc_zamowienia]]</f>
        <v>-163010</v>
      </c>
      <c r="E254" s="4" t="str">
        <f>IF(Tabela3[[#This Row],[status magazynu]]&lt;0,Tabela3[[#This Row],[produkcja]],0)</f>
        <v>12000</v>
      </c>
    </row>
    <row r="255" spans="1:5" x14ac:dyDescent="0.25">
      <c r="A255" s="5" t="s">
        <v>269</v>
      </c>
      <c r="B255" s="4">
        <v>11750</v>
      </c>
      <c r="C255" s="4" t="str">
        <f>IF(OR(WEEKDAY(Tabela3[[#This Row],[Etykiety wierszy]])=1,WEEKDAY(Tabela3[[#This Row],[Etykiety wierszy]])=7),"5000","12000")</f>
        <v>12000</v>
      </c>
      <c r="D255" s="4">
        <f>D254+Tabela3[[#This Row],[produkcja]]-Tabela3[[#This Row],[Suma z wielkosc_zamowienia]]</f>
        <v>-162760</v>
      </c>
      <c r="E255" s="4" t="str">
        <f>IF(Tabela3[[#This Row],[status magazynu]]&lt;0,Tabela3[[#This Row],[produkcja]],0)</f>
        <v>12000</v>
      </c>
    </row>
    <row r="256" spans="1:5" x14ac:dyDescent="0.25">
      <c r="A256" s="5" t="s">
        <v>270</v>
      </c>
      <c r="B256" s="4">
        <v>17500</v>
      </c>
      <c r="C256" s="4" t="str">
        <f>IF(OR(WEEKDAY(Tabela3[[#This Row],[Etykiety wierszy]])=1,WEEKDAY(Tabela3[[#This Row],[Etykiety wierszy]])=7),"5000","12000")</f>
        <v>12000</v>
      </c>
      <c r="D256" s="4">
        <f>D255+Tabela3[[#This Row],[produkcja]]-Tabela3[[#This Row],[Suma z wielkosc_zamowienia]]</f>
        <v>-168260</v>
      </c>
      <c r="E256" s="4" t="str">
        <f>IF(Tabela3[[#This Row],[status magazynu]]&lt;0,Tabela3[[#This Row],[produkcja]],0)</f>
        <v>12000</v>
      </c>
    </row>
    <row r="257" spans="1:5" x14ac:dyDescent="0.25">
      <c r="A257" s="5" t="s">
        <v>271</v>
      </c>
      <c r="B257" s="4">
        <v>8230</v>
      </c>
      <c r="C257" s="4" t="str">
        <f>IF(OR(WEEKDAY(Tabela3[[#This Row],[Etykiety wierszy]])=1,WEEKDAY(Tabela3[[#This Row],[Etykiety wierszy]])=7),"5000","12000")</f>
        <v>12000</v>
      </c>
      <c r="D257" s="4">
        <f>D256+Tabela3[[#This Row],[produkcja]]-Tabela3[[#This Row],[Suma z wielkosc_zamowienia]]</f>
        <v>-164490</v>
      </c>
      <c r="E257" s="4" t="str">
        <f>IF(Tabela3[[#This Row],[status magazynu]]&lt;0,Tabela3[[#This Row],[produkcja]],0)</f>
        <v>12000</v>
      </c>
    </row>
    <row r="258" spans="1:5" x14ac:dyDescent="0.25">
      <c r="A258" s="5" t="s">
        <v>272</v>
      </c>
      <c r="B258" s="4">
        <v>14980</v>
      </c>
      <c r="C258" s="4" t="str">
        <f>IF(OR(WEEKDAY(Tabela3[[#This Row],[Etykiety wierszy]])=1,WEEKDAY(Tabela3[[#This Row],[Etykiety wierszy]])=7),"5000","12000")</f>
        <v>12000</v>
      </c>
      <c r="D258" s="4">
        <f>D257+Tabela3[[#This Row],[produkcja]]-Tabela3[[#This Row],[Suma z wielkosc_zamowienia]]</f>
        <v>-167470</v>
      </c>
      <c r="E258" s="4" t="str">
        <f>IF(Tabela3[[#This Row],[status magazynu]]&lt;0,Tabela3[[#This Row],[produkcja]],0)</f>
        <v>12000</v>
      </c>
    </row>
    <row r="259" spans="1:5" x14ac:dyDescent="0.25">
      <c r="A259" s="5" t="s">
        <v>273</v>
      </c>
      <c r="B259" s="4">
        <v>9580</v>
      </c>
      <c r="C259" s="4" t="str">
        <f>IF(OR(WEEKDAY(Tabela3[[#This Row],[Etykiety wierszy]])=1,WEEKDAY(Tabela3[[#This Row],[Etykiety wierszy]])=7),"5000","12000")</f>
        <v>5000</v>
      </c>
      <c r="D259" s="4">
        <f>D258+Tabela3[[#This Row],[produkcja]]-Tabela3[[#This Row],[Suma z wielkosc_zamowienia]]</f>
        <v>-172050</v>
      </c>
      <c r="E259" s="4" t="str">
        <f>IF(Tabela3[[#This Row],[status magazynu]]&lt;0,Tabela3[[#This Row],[produkcja]],0)</f>
        <v>5000</v>
      </c>
    </row>
    <row r="260" spans="1:5" x14ac:dyDescent="0.25">
      <c r="A260" s="5" t="s">
        <v>274</v>
      </c>
      <c r="B260" s="4">
        <v>17630</v>
      </c>
      <c r="C260" s="4" t="str">
        <f>IF(OR(WEEKDAY(Tabela3[[#This Row],[Etykiety wierszy]])=1,WEEKDAY(Tabela3[[#This Row],[Etykiety wierszy]])=7),"5000","12000")</f>
        <v>5000</v>
      </c>
      <c r="D260" s="4">
        <f>D259+Tabela3[[#This Row],[produkcja]]-Tabela3[[#This Row],[Suma z wielkosc_zamowienia]]</f>
        <v>-184680</v>
      </c>
      <c r="E260" s="4" t="str">
        <f>IF(Tabela3[[#This Row],[status magazynu]]&lt;0,Tabela3[[#This Row],[produkcja]],0)</f>
        <v>5000</v>
      </c>
    </row>
    <row r="261" spans="1:5" x14ac:dyDescent="0.25">
      <c r="A261" s="5" t="s">
        <v>275</v>
      </c>
      <c r="B261" s="4">
        <v>10290</v>
      </c>
      <c r="C261" s="4" t="str">
        <f>IF(OR(WEEKDAY(Tabela3[[#This Row],[Etykiety wierszy]])=1,WEEKDAY(Tabela3[[#This Row],[Etykiety wierszy]])=7),"5000","12000")</f>
        <v>12000</v>
      </c>
      <c r="D261" s="4">
        <f>D260+Tabela3[[#This Row],[produkcja]]-Tabela3[[#This Row],[Suma z wielkosc_zamowienia]]</f>
        <v>-182970</v>
      </c>
      <c r="E261" s="4" t="str">
        <f>IF(Tabela3[[#This Row],[status magazynu]]&lt;0,Tabela3[[#This Row],[produkcja]],0)</f>
        <v>12000</v>
      </c>
    </row>
    <row r="262" spans="1:5" x14ac:dyDescent="0.25">
      <c r="A262" s="5" t="s">
        <v>276</v>
      </c>
      <c r="B262" s="4">
        <v>27770</v>
      </c>
      <c r="C262" s="4" t="str">
        <f>IF(OR(WEEKDAY(Tabela3[[#This Row],[Etykiety wierszy]])=1,WEEKDAY(Tabela3[[#This Row],[Etykiety wierszy]])=7),"5000","12000")</f>
        <v>12000</v>
      </c>
      <c r="D262" s="4">
        <f>D261+Tabela3[[#This Row],[produkcja]]-Tabela3[[#This Row],[Suma z wielkosc_zamowienia]]</f>
        <v>-198740</v>
      </c>
      <c r="E262" s="4" t="str">
        <f>IF(Tabela3[[#This Row],[status magazynu]]&lt;0,Tabela3[[#This Row],[produkcja]],0)</f>
        <v>12000</v>
      </c>
    </row>
    <row r="263" spans="1:5" x14ac:dyDescent="0.25">
      <c r="A263" s="5" t="s">
        <v>277</v>
      </c>
      <c r="B263" s="4">
        <v>12770</v>
      </c>
      <c r="C263" s="4" t="str">
        <f>IF(OR(WEEKDAY(Tabela3[[#This Row],[Etykiety wierszy]])=1,WEEKDAY(Tabela3[[#This Row],[Etykiety wierszy]])=7),"5000","12000")</f>
        <v>12000</v>
      </c>
      <c r="D263" s="4">
        <f>D262+Tabela3[[#This Row],[produkcja]]-Tabela3[[#This Row],[Suma z wielkosc_zamowienia]]</f>
        <v>-199510</v>
      </c>
      <c r="E263" s="4" t="str">
        <f>IF(Tabela3[[#This Row],[status magazynu]]&lt;0,Tabela3[[#This Row],[produkcja]],0)</f>
        <v>12000</v>
      </c>
    </row>
    <row r="264" spans="1:5" x14ac:dyDescent="0.25">
      <c r="A264" s="5" t="s">
        <v>278</v>
      </c>
      <c r="B264" s="4">
        <v>7250</v>
      </c>
      <c r="C264" s="4" t="str">
        <f>IF(OR(WEEKDAY(Tabela3[[#This Row],[Etykiety wierszy]])=1,WEEKDAY(Tabela3[[#This Row],[Etykiety wierszy]])=7),"5000","12000")</f>
        <v>12000</v>
      </c>
      <c r="D264" s="4">
        <f>D263+Tabela3[[#This Row],[produkcja]]-Tabela3[[#This Row],[Suma z wielkosc_zamowienia]]</f>
        <v>-194760</v>
      </c>
      <c r="E264" s="4" t="str">
        <f>IF(Tabela3[[#This Row],[status magazynu]]&lt;0,Tabela3[[#This Row],[produkcja]],0)</f>
        <v>12000</v>
      </c>
    </row>
    <row r="265" spans="1:5" x14ac:dyDescent="0.25">
      <c r="A265" s="5" t="s">
        <v>279</v>
      </c>
      <c r="B265" s="4">
        <v>4830</v>
      </c>
      <c r="C265" s="4" t="str">
        <f>IF(OR(WEEKDAY(Tabela3[[#This Row],[Etykiety wierszy]])=1,WEEKDAY(Tabela3[[#This Row],[Etykiety wierszy]])=7),"5000","12000")</f>
        <v>12000</v>
      </c>
      <c r="D265" s="4">
        <f>D264+Tabela3[[#This Row],[produkcja]]-Tabela3[[#This Row],[Suma z wielkosc_zamowienia]]</f>
        <v>-187590</v>
      </c>
      <c r="E265" s="4" t="str">
        <f>IF(Tabela3[[#This Row],[status magazynu]]&lt;0,Tabela3[[#This Row],[produkcja]],0)</f>
        <v>12000</v>
      </c>
    </row>
    <row r="266" spans="1:5" x14ac:dyDescent="0.25">
      <c r="A266" s="5" t="s">
        <v>280</v>
      </c>
      <c r="B266" s="4">
        <v>8360</v>
      </c>
      <c r="C266" s="4" t="str">
        <f>IF(OR(WEEKDAY(Tabela3[[#This Row],[Etykiety wierszy]])=1,WEEKDAY(Tabela3[[#This Row],[Etykiety wierszy]])=7),"5000","12000")</f>
        <v>5000</v>
      </c>
      <c r="D266" s="4">
        <f>D265+Tabela3[[#This Row],[produkcja]]-Tabela3[[#This Row],[Suma z wielkosc_zamowienia]]</f>
        <v>-190950</v>
      </c>
      <c r="E266" s="4" t="str">
        <f>IF(Tabela3[[#This Row],[status magazynu]]&lt;0,Tabela3[[#This Row],[produkcja]],0)</f>
        <v>5000</v>
      </c>
    </row>
    <row r="267" spans="1:5" x14ac:dyDescent="0.25">
      <c r="A267" s="5" t="s">
        <v>281</v>
      </c>
      <c r="B267" s="4">
        <v>12850</v>
      </c>
      <c r="C267" s="4" t="str">
        <f>IF(OR(WEEKDAY(Tabela3[[#This Row],[Etykiety wierszy]])=1,WEEKDAY(Tabela3[[#This Row],[Etykiety wierszy]])=7),"5000","12000")</f>
        <v>5000</v>
      </c>
      <c r="D267" s="4">
        <f>D266+Tabela3[[#This Row],[produkcja]]-Tabela3[[#This Row],[Suma z wielkosc_zamowienia]]</f>
        <v>-198800</v>
      </c>
      <c r="E267" s="4" t="str">
        <f>IF(Tabela3[[#This Row],[status magazynu]]&lt;0,Tabela3[[#This Row],[produkcja]],0)</f>
        <v>5000</v>
      </c>
    </row>
    <row r="268" spans="1:5" x14ac:dyDescent="0.25">
      <c r="A268" s="5" t="s">
        <v>282</v>
      </c>
      <c r="B268" s="4">
        <v>3140</v>
      </c>
      <c r="C268" s="4" t="str">
        <f>IF(OR(WEEKDAY(Tabela3[[#This Row],[Etykiety wierszy]])=1,WEEKDAY(Tabela3[[#This Row],[Etykiety wierszy]])=7),"5000","12000")</f>
        <v>12000</v>
      </c>
      <c r="D268" s="4">
        <f>D267+Tabela3[[#This Row],[produkcja]]-Tabela3[[#This Row],[Suma z wielkosc_zamowienia]]</f>
        <v>-189940</v>
      </c>
      <c r="E268" s="4" t="str">
        <f>IF(Tabela3[[#This Row],[status magazynu]]&lt;0,Tabela3[[#This Row],[produkcja]],0)</f>
        <v>12000</v>
      </c>
    </row>
    <row r="269" spans="1:5" x14ac:dyDescent="0.25">
      <c r="A269" s="5" t="s">
        <v>283</v>
      </c>
      <c r="B269" s="4">
        <v>1010</v>
      </c>
      <c r="C269" s="4" t="str">
        <f>IF(OR(WEEKDAY(Tabela3[[#This Row],[Etykiety wierszy]])=1,WEEKDAY(Tabela3[[#This Row],[Etykiety wierszy]])=7),"5000","12000")</f>
        <v>12000</v>
      </c>
      <c r="D269" s="4">
        <f>D268+Tabela3[[#This Row],[produkcja]]-Tabela3[[#This Row],[Suma z wielkosc_zamowienia]]</f>
        <v>-178950</v>
      </c>
      <c r="E269" s="4" t="str">
        <f>IF(Tabela3[[#This Row],[status magazynu]]&lt;0,Tabela3[[#This Row],[produkcja]],0)</f>
        <v>12000</v>
      </c>
    </row>
    <row r="270" spans="1:5" x14ac:dyDescent="0.25">
      <c r="A270" s="5" t="s">
        <v>284</v>
      </c>
      <c r="B270" s="4">
        <v>11090</v>
      </c>
      <c r="C270" s="4" t="str">
        <f>IF(OR(WEEKDAY(Tabela3[[#This Row],[Etykiety wierszy]])=1,WEEKDAY(Tabela3[[#This Row],[Etykiety wierszy]])=7),"5000","12000")</f>
        <v>12000</v>
      </c>
      <c r="D270" s="4">
        <f>D269+Tabela3[[#This Row],[produkcja]]-Tabela3[[#This Row],[Suma z wielkosc_zamowienia]]</f>
        <v>-178040</v>
      </c>
      <c r="E270" s="4" t="str">
        <f>IF(Tabela3[[#This Row],[status magazynu]]&lt;0,Tabela3[[#This Row],[produkcja]],0)</f>
        <v>12000</v>
      </c>
    </row>
    <row r="271" spans="1:5" x14ac:dyDescent="0.25">
      <c r="A271" s="5" t="s">
        <v>285</v>
      </c>
      <c r="B271" s="4">
        <v>11620</v>
      </c>
      <c r="C271" s="4" t="str">
        <f>IF(OR(WEEKDAY(Tabela3[[#This Row],[Etykiety wierszy]])=1,WEEKDAY(Tabela3[[#This Row],[Etykiety wierszy]])=7),"5000","12000")</f>
        <v>12000</v>
      </c>
      <c r="D271" s="4">
        <f>D270+Tabela3[[#This Row],[produkcja]]-Tabela3[[#This Row],[Suma z wielkosc_zamowienia]]</f>
        <v>-177660</v>
      </c>
      <c r="E271" s="4" t="str">
        <f>IF(Tabela3[[#This Row],[status magazynu]]&lt;0,Tabela3[[#This Row],[produkcja]],0)</f>
        <v>12000</v>
      </c>
    </row>
    <row r="272" spans="1:5" x14ac:dyDescent="0.25">
      <c r="A272" s="5" t="s">
        <v>286</v>
      </c>
      <c r="B272" s="4">
        <v>3250</v>
      </c>
      <c r="C272" s="4" t="str">
        <f>IF(OR(WEEKDAY(Tabela3[[#This Row],[Etykiety wierszy]])=1,WEEKDAY(Tabela3[[#This Row],[Etykiety wierszy]])=7),"5000","12000")</f>
        <v>12000</v>
      </c>
      <c r="D272" s="4">
        <f>D271+Tabela3[[#This Row],[produkcja]]-Tabela3[[#This Row],[Suma z wielkosc_zamowienia]]</f>
        <v>-168910</v>
      </c>
      <c r="E272" s="4" t="str">
        <f>IF(Tabela3[[#This Row],[status magazynu]]&lt;0,Tabela3[[#This Row],[produkcja]],0)</f>
        <v>12000</v>
      </c>
    </row>
    <row r="273" spans="1:5" x14ac:dyDescent="0.25">
      <c r="A273" s="5" t="s">
        <v>287</v>
      </c>
      <c r="B273" s="4">
        <v>12740</v>
      </c>
      <c r="C273" s="4" t="str">
        <f>IF(OR(WEEKDAY(Tabela3[[#This Row],[Etykiety wierszy]])=1,WEEKDAY(Tabela3[[#This Row],[Etykiety wierszy]])=7),"5000","12000")</f>
        <v>5000</v>
      </c>
      <c r="D273" s="4">
        <f>D272+Tabela3[[#This Row],[produkcja]]-Tabela3[[#This Row],[Suma z wielkosc_zamowienia]]</f>
        <v>-176650</v>
      </c>
      <c r="E273" s="4" t="str">
        <f>IF(Tabela3[[#This Row],[status magazynu]]&lt;0,Tabela3[[#This Row],[produkcja]],0)</f>
        <v>5000</v>
      </c>
    </row>
    <row r="274" spans="1:5" x14ac:dyDescent="0.25">
      <c r="A274" s="5" t="s">
        <v>288</v>
      </c>
      <c r="B274" s="4">
        <v>9900</v>
      </c>
      <c r="C274" s="4" t="str">
        <f>IF(OR(WEEKDAY(Tabela3[[#This Row],[Etykiety wierszy]])=1,WEEKDAY(Tabela3[[#This Row],[Etykiety wierszy]])=7),"5000","12000")</f>
        <v>5000</v>
      </c>
      <c r="D274" s="4">
        <f>D273+Tabela3[[#This Row],[produkcja]]-Tabela3[[#This Row],[Suma z wielkosc_zamowienia]]</f>
        <v>-181550</v>
      </c>
      <c r="E274" s="4" t="str">
        <f>IF(Tabela3[[#This Row],[status magazynu]]&lt;0,Tabela3[[#This Row],[produkcja]],0)</f>
        <v>5000</v>
      </c>
    </row>
    <row r="275" spans="1:5" x14ac:dyDescent="0.25">
      <c r="A275" s="5" t="s">
        <v>289</v>
      </c>
      <c r="B275" s="4">
        <v>1010</v>
      </c>
      <c r="C275" s="4" t="str">
        <f>IF(OR(WEEKDAY(Tabela3[[#This Row],[Etykiety wierszy]])=1,WEEKDAY(Tabela3[[#This Row],[Etykiety wierszy]])=7),"5000","12000")</f>
        <v>12000</v>
      </c>
      <c r="D275" s="4">
        <f>D274+Tabela3[[#This Row],[produkcja]]-Tabela3[[#This Row],[Suma z wielkosc_zamowienia]]</f>
        <v>-170560</v>
      </c>
      <c r="E275" s="4" t="str">
        <f>IF(Tabela3[[#This Row],[status magazynu]]&lt;0,Tabela3[[#This Row],[produkcja]],0)</f>
        <v>12000</v>
      </c>
    </row>
    <row r="276" spans="1:5" x14ac:dyDescent="0.25">
      <c r="A276" s="5" t="s">
        <v>290</v>
      </c>
      <c r="B276" s="4">
        <v>23050</v>
      </c>
      <c r="C276" s="4" t="str">
        <f>IF(OR(WEEKDAY(Tabela3[[#This Row],[Etykiety wierszy]])=1,WEEKDAY(Tabela3[[#This Row],[Etykiety wierszy]])=7),"5000","12000")</f>
        <v>12000</v>
      </c>
      <c r="D276" s="4">
        <f>D275+Tabela3[[#This Row],[produkcja]]-Tabela3[[#This Row],[Suma z wielkosc_zamowienia]]</f>
        <v>-181610</v>
      </c>
      <c r="E276" s="4" t="str">
        <f>IF(Tabela3[[#This Row],[status magazynu]]&lt;0,Tabela3[[#This Row],[produkcja]],0)</f>
        <v>12000</v>
      </c>
    </row>
    <row r="277" spans="1:5" x14ac:dyDescent="0.25">
      <c r="A277" s="5" t="s">
        <v>291</v>
      </c>
      <c r="B277" s="4">
        <v>14790</v>
      </c>
      <c r="C277" s="4" t="str">
        <f>IF(OR(WEEKDAY(Tabela3[[#This Row],[Etykiety wierszy]])=1,WEEKDAY(Tabela3[[#This Row],[Etykiety wierszy]])=7),"5000","12000")</f>
        <v>12000</v>
      </c>
      <c r="D277" s="4">
        <f>D276+Tabela3[[#This Row],[produkcja]]-Tabela3[[#This Row],[Suma z wielkosc_zamowienia]]</f>
        <v>-184400</v>
      </c>
      <c r="E277" s="4" t="str">
        <f>IF(Tabela3[[#This Row],[status magazynu]]&lt;0,Tabela3[[#This Row],[produkcja]],0)</f>
        <v>12000</v>
      </c>
    </row>
    <row r="278" spans="1:5" x14ac:dyDescent="0.25">
      <c r="A278" s="5" t="s">
        <v>292</v>
      </c>
      <c r="B278" s="4">
        <v>13980</v>
      </c>
      <c r="C278" s="4" t="str">
        <f>IF(OR(WEEKDAY(Tabela3[[#This Row],[Etykiety wierszy]])=1,WEEKDAY(Tabela3[[#This Row],[Etykiety wierszy]])=7),"5000","12000")</f>
        <v>12000</v>
      </c>
      <c r="D278" s="4">
        <f>D277+Tabela3[[#This Row],[produkcja]]-Tabela3[[#This Row],[Suma z wielkosc_zamowienia]]</f>
        <v>-186380</v>
      </c>
      <c r="E278" s="4" t="str">
        <f>IF(Tabela3[[#This Row],[status magazynu]]&lt;0,Tabela3[[#This Row],[produkcja]],0)</f>
        <v>12000</v>
      </c>
    </row>
    <row r="279" spans="1:5" x14ac:dyDescent="0.25">
      <c r="A279" s="5" t="s">
        <v>293</v>
      </c>
      <c r="B279" s="4">
        <v>13440</v>
      </c>
      <c r="C279" s="4" t="str">
        <f>IF(OR(WEEKDAY(Tabela3[[#This Row],[Etykiety wierszy]])=1,WEEKDAY(Tabela3[[#This Row],[Etykiety wierszy]])=7),"5000","12000")</f>
        <v>12000</v>
      </c>
      <c r="D279" s="4">
        <f>D278+Tabela3[[#This Row],[produkcja]]-Tabela3[[#This Row],[Suma z wielkosc_zamowienia]]</f>
        <v>-187820</v>
      </c>
      <c r="E279" s="4" t="str">
        <f>IF(Tabela3[[#This Row],[status magazynu]]&lt;0,Tabela3[[#This Row],[produkcja]],0)</f>
        <v>12000</v>
      </c>
    </row>
    <row r="280" spans="1:5" x14ac:dyDescent="0.25">
      <c r="A280" s="5" t="s">
        <v>294</v>
      </c>
      <c r="B280" s="4">
        <v>8930</v>
      </c>
      <c r="C280" s="4" t="str">
        <f>IF(OR(WEEKDAY(Tabela3[[#This Row],[Etykiety wierszy]])=1,WEEKDAY(Tabela3[[#This Row],[Etykiety wierszy]])=7),"5000","12000")</f>
        <v>5000</v>
      </c>
      <c r="D280" s="4">
        <f>D279+Tabela3[[#This Row],[produkcja]]-Tabela3[[#This Row],[Suma z wielkosc_zamowienia]]</f>
        <v>-191750</v>
      </c>
      <c r="E280" s="4" t="str">
        <f>IF(Tabela3[[#This Row],[status magazynu]]&lt;0,Tabela3[[#This Row],[produkcja]],0)</f>
        <v>5000</v>
      </c>
    </row>
    <row r="281" spans="1:5" x14ac:dyDescent="0.25">
      <c r="A281" s="5" t="s">
        <v>295</v>
      </c>
      <c r="B281" s="4">
        <v>13880</v>
      </c>
      <c r="C281" s="4" t="str">
        <f>IF(OR(WEEKDAY(Tabela3[[#This Row],[Etykiety wierszy]])=1,WEEKDAY(Tabela3[[#This Row],[Etykiety wierszy]])=7),"5000","12000")</f>
        <v>5000</v>
      </c>
      <c r="D281" s="4">
        <f>D280+Tabela3[[#This Row],[produkcja]]-Tabela3[[#This Row],[Suma z wielkosc_zamowienia]]</f>
        <v>-200630</v>
      </c>
      <c r="E281" s="4" t="str">
        <f>IF(Tabela3[[#This Row],[status magazynu]]&lt;0,Tabela3[[#This Row],[produkcja]],0)</f>
        <v>5000</v>
      </c>
    </row>
    <row r="282" spans="1:5" x14ac:dyDescent="0.25">
      <c r="A282" s="5" t="s">
        <v>296</v>
      </c>
      <c r="B282" s="4">
        <v>19020</v>
      </c>
      <c r="C282" s="4" t="str">
        <f>IF(OR(WEEKDAY(Tabela3[[#This Row],[Etykiety wierszy]])=1,WEEKDAY(Tabela3[[#This Row],[Etykiety wierszy]])=7),"5000","12000")</f>
        <v>12000</v>
      </c>
      <c r="D282" s="4">
        <f>D281+Tabela3[[#This Row],[produkcja]]-Tabela3[[#This Row],[Suma z wielkosc_zamowienia]]</f>
        <v>-207650</v>
      </c>
      <c r="E282" s="4" t="str">
        <f>IF(Tabela3[[#This Row],[status magazynu]]&lt;0,Tabela3[[#This Row],[produkcja]],0)</f>
        <v>12000</v>
      </c>
    </row>
    <row r="283" spans="1:5" x14ac:dyDescent="0.25">
      <c r="A283" s="5" t="s">
        <v>297</v>
      </c>
      <c r="B283" s="4">
        <v>11900</v>
      </c>
      <c r="C283" s="4" t="str">
        <f>IF(OR(WEEKDAY(Tabela3[[#This Row],[Etykiety wierszy]])=1,WEEKDAY(Tabela3[[#This Row],[Etykiety wierszy]])=7),"5000","12000")</f>
        <v>12000</v>
      </c>
      <c r="D283" s="4">
        <f>D282+Tabela3[[#This Row],[produkcja]]-Tabela3[[#This Row],[Suma z wielkosc_zamowienia]]</f>
        <v>-207550</v>
      </c>
      <c r="E283" s="4" t="str">
        <f>IF(Tabela3[[#This Row],[status magazynu]]&lt;0,Tabela3[[#This Row],[produkcja]],0)</f>
        <v>12000</v>
      </c>
    </row>
    <row r="284" spans="1:5" x14ac:dyDescent="0.25">
      <c r="A284" s="5" t="s">
        <v>298</v>
      </c>
      <c r="B284" s="4">
        <v>11700</v>
      </c>
      <c r="C284" s="4" t="str">
        <f>IF(OR(WEEKDAY(Tabela3[[#This Row],[Etykiety wierszy]])=1,WEEKDAY(Tabela3[[#This Row],[Etykiety wierszy]])=7),"5000","12000")</f>
        <v>12000</v>
      </c>
      <c r="D284" s="4">
        <f>D283+Tabela3[[#This Row],[produkcja]]-Tabela3[[#This Row],[Suma z wielkosc_zamowienia]]</f>
        <v>-207250</v>
      </c>
      <c r="E284" s="4" t="str">
        <f>IF(Tabela3[[#This Row],[status magazynu]]&lt;0,Tabela3[[#This Row],[produkcja]],0)</f>
        <v>12000</v>
      </c>
    </row>
    <row r="285" spans="1:5" x14ac:dyDescent="0.25">
      <c r="A285" s="5" t="s">
        <v>299</v>
      </c>
      <c r="B285" s="4">
        <v>3210</v>
      </c>
      <c r="C285" s="4" t="str">
        <f>IF(OR(WEEKDAY(Tabela3[[#This Row],[Etykiety wierszy]])=1,WEEKDAY(Tabela3[[#This Row],[Etykiety wierszy]])=7),"5000","12000")</f>
        <v>12000</v>
      </c>
      <c r="D285" s="4">
        <f>D284+Tabela3[[#This Row],[produkcja]]-Tabela3[[#This Row],[Suma z wielkosc_zamowienia]]</f>
        <v>-198460</v>
      </c>
      <c r="E285" s="4" t="str">
        <f>IF(Tabela3[[#This Row],[status magazynu]]&lt;0,Tabela3[[#This Row],[produkcja]],0)</f>
        <v>12000</v>
      </c>
    </row>
    <row r="286" spans="1:5" x14ac:dyDescent="0.25">
      <c r="A286" s="5" t="s">
        <v>300</v>
      </c>
      <c r="B286" s="4">
        <v>13740</v>
      </c>
      <c r="C286" s="4" t="str">
        <f>IF(OR(WEEKDAY(Tabela3[[#This Row],[Etykiety wierszy]])=1,WEEKDAY(Tabela3[[#This Row],[Etykiety wierszy]])=7),"5000","12000")</f>
        <v>12000</v>
      </c>
      <c r="D286" s="4">
        <f>D285+Tabela3[[#This Row],[produkcja]]-Tabela3[[#This Row],[Suma z wielkosc_zamowienia]]</f>
        <v>-200200</v>
      </c>
      <c r="E286" s="4" t="str">
        <f>IF(Tabela3[[#This Row],[status magazynu]]&lt;0,Tabela3[[#This Row],[produkcja]],0)</f>
        <v>12000</v>
      </c>
    </row>
    <row r="287" spans="1:5" x14ac:dyDescent="0.25">
      <c r="A287" s="5" t="s">
        <v>301</v>
      </c>
      <c r="B287" s="4">
        <v>9020</v>
      </c>
      <c r="C287" s="4" t="str">
        <f>IF(OR(WEEKDAY(Tabela3[[#This Row],[Etykiety wierszy]])=1,WEEKDAY(Tabela3[[#This Row],[Etykiety wierszy]])=7),"5000","12000")</f>
        <v>5000</v>
      </c>
      <c r="D287" s="4">
        <f>D286+Tabela3[[#This Row],[produkcja]]-Tabela3[[#This Row],[Suma z wielkosc_zamowienia]]</f>
        <v>-204220</v>
      </c>
      <c r="E287" s="4" t="str">
        <f>IF(Tabela3[[#This Row],[status magazynu]]&lt;0,Tabela3[[#This Row],[produkcja]],0)</f>
        <v>5000</v>
      </c>
    </row>
    <row r="288" spans="1:5" x14ac:dyDescent="0.25">
      <c r="A288" s="5" t="s">
        <v>302</v>
      </c>
      <c r="B288" s="4">
        <v>8540</v>
      </c>
      <c r="C288" s="4" t="str">
        <f>IF(OR(WEEKDAY(Tabela3[[#This Row],[Etykiety wierszy]])=1,WEEKDAY(Tabela3[[#This Row],[Etykiety wierszy]])=7),"5000","12000")</f>
        <v>5000</v>
      </c>
      <c r="D288" s="4">
        <f>D287+Tabela3[[#This Row],[produkcja]]-Tabela3[[#This Row],[Suma z wielkosc_zamowienia]]</f>
        <v>-207760</v>
      </c>
      <c r="E288" s="4" t="str">
        <f>IF(Tabela3[[#This Row],[status magazynu]]&lt;0,Tabela3[[#This Row],[produkcja]],0)</f>
        <v>5000</v>
      </c>
    </row>
    <row r="289" spans="1:5" x14ac:dyDescent="0.25">
      <c r="A289" s="5" t="s">
        <v>303</v>
      </c>
      <c r="B289" s="4">
        <v>12900</v>
      </c>
      <c r="C289" s="4" t="str">
        <f>IF(OR(WEEKDAY(Tabela3[[#This Row],[Etykiety wierszy]])=1,WEEKDAY(Tabela3[[#This Row],[Etykiety wierszy]])=7),"5000","12000")</f>
        <v>12000</v>
      </c>
      <c r="D289" s="4">
        <f>D288+Tabela3[[#This Row],[produkcja]]-Tabela3[[#This Row],[Suma z wielkosc_zamowienia]]</f>
        <v>-208660</v>
      </c>
      <c r="E289" s="4" t="str">
        <f>IF(Tabela3[[#This Row],[status magazynu]]&lt;0,Tabela3[[#This Row],[produkcja]],0)</f>
        <v>12000</v>
      </c>
    </row>
    <row r="290" spans="1:5" x14ac:dyDescent="0.25">
      <c r="A290" s="5" t="s">
        <v>304</v>
      </c>
      <c r="B290" s="4">
        <v>15760</v>
      </c>
      <c r="C290" s="4" t="str">
        <f>IF(OR(WEEKDAY(Tabela3[[#This Row],[Etykiety wierszy]])=1,WEEKDAY(Tabela3[[#This Row],[Etykiety wierszy]])=7),"5000","12000")</f>
        <v>12000</v>
      </c>
      <c r="D290" s="4">
        <f>D289+Tabela3[[#This Row],[produkcja]]-Tabela3[[#This Row],[Suma z wielkosc_zamowienia]]</f>
        <v>-212420</v>
      </c>
      <c r="E290" s="4" t="str">
        <f>IF(Tabela3[[#This Row],[status magazynu]]&lt;0,Tabela3[[#This Row],[produkcja]],0)</f>
        <v>12000</v>
      </c>
    </row>
    <row r="291" spans="1:5" x14ac:dyDescent="0.25">
      <c r="A291" s="5" t="s">
        <v>305</v>
      </c>
      <c r="B291" s="4">
        <v>11190</v>
      </c>
      <c r="C291" s="4" t="str">
        <f>IF(OR(WEEKDAY(Tabela3[[#This Row],[Etykiety wierszy]])=1,WEEKDAY(Tabela3[[#This Row],[Etykiety wierszy]])=7),"5000","12000")</f>
        <v>12000</v>
      </c>
      <c r="D291" s="4">
        <f>D290+Tabela3[[#This Row],[produkcja]]-Tabela3[[#This Row],[Suma z wielkosc_zamowienia]]</f>
        <v>-211610</v>
      </c>
      <c r="E291" s="4" t="str">
        <f>IF(Tabela3[[#This Row],[status magazynu]]&lt;0,Tabela3[[#This Row],[produkcja]],0)</f>
        <v>12000</v>
      </c>
    </row>
    <row r="292" spans="1:5" x14ac:dyDescent="0.25">
      <c r="A292" s="5" t="s">
        <v>306</v>
      </c>
      <c r="B292" s="4">
        <v>13440</v>
      </c>
      <c r="C292" s="4" t="str">
        <f>IF(OR(WEEKDAY(Tabela3[[#This Row],[Etykiety wierszy]])=1,WEEKDAY(Tabela3[[#This Row],[Etykiety wierszy]])=7),"5000","12000")</f>
        <v>12000</v>
      </c>
      <c r="D292" s="4">
        <f>D291+Tabela3[[#This Row],[produkcja]]-Tabela3[[#This Row],[Suma z wielkosc_zamowienia]]</f>
        <v>-213050</v>
      </c>
      <c r="E292" s="4" t="str">
        <f>IF(Tabela3[[#This Row],[status magazynu]]&lt;0,Tabela3[[#This Row],[produkcja]],0)</f>
        <v>12000</v>
      </c>
    </row>
    <row r="293" spans="1:5" x14ac:dyDescent="0.25">
      <c r="A293" s="5" t="s">
        <v>307</v>
      </c>
      <c r="B293" s="4">
        <v>2580</v>
      </c>
      <c r="C293" s="4" t="str">
        <f>IF(OR(WEEKDAY(Tabela3[[#This Row],[Etykiety wierszy]])=1,WEEKDAY(Tabela3[[#This Row],[Etykiety wierszy]])=7),"5000","12000")</f>
        <v>12000</v>
      </c>
      <c r="D293" s="4">
        <f>D292+Tabela3[[#This Row],[produkcja]]-Tabela3[[#This Row],[Suma z wielkosc_zamowienia]]</f>
        <v>-203630</v>
      </c>
      <c r="E293" s="4" t="str">
        <f>IF(Tabela3[[#This Row],[status magazynu]]&lt;0,Tabela3[[#This Row],[produkcja]],0)</f>
        <v>12000</v>
      </c>
    </row>
    <row r="294" spans="1:5" x14ac:dyDescent="0.25">
      <c r="A294" s="5" t="s">
        <v>308</v>
      </c>
      <c r="B294" s="4">
        <v>9960</v>
      </c>
      <c r="C294" s="4" t="str">
        <f>IF(OR(WEEKDAY(Tabela3[[#This Row],[Etykiety wierszy]])=1,WEEKDAY(Tabela3[[#This Row],[Etykiety wierszy]])=7),"5000","12000")</f>
        <v>5000</v>
      </c>
      <c r="D294" s="4">
        <f>D293+Tabela3[[#This Row],[produkcja]]-Tabela3[[#This Row],[Suma z wielkosc_zamowienia]]</f>
        <v>-208590</v>
      </c>
      <c r="E294" s="4" t="str">
        <f>IF(Tabela3[[#This Row],[status magazynu]]&lt;0,Tabela3[[#This Row],[produkcja]],0)</f>
        <v>5000</v>
      </c>
    </row>
    <row r="295" spans="1:5" x14ac:dyDescent="0.25">
      <c r="A295" s="5" t="s">
        <v>309</v>
      </c>
      <c r="B295" s="4">
        <v>21220</v>
      </c>
      <c r="C295" s="4" t="str">
        <f>IF(OR(WEEKDAY(Tabela3[[#This Row],[Etykiety wierszy]])=1,WEEKDAY(Tabela3[[#This Row],[Etykiety wierszy]])=7),"5000","12000")</f>
        <v>5000</v>
      </c>
      <c r="D295" s="4">
        <f>D294+Tabela3[[#This Row],[produkcja]]-Tabela3[[#This Row],[Suma z wielkosc_zamowienia]]</f>
        <v>-224810</v>
      </c>
      <c r="E295" s="4" t="str">
        <f>IF(Tabela3[[#This Row],[status magazynu]]&lt;0,Tabela3[[#This Row],[produkcja]],0)</f>
        <v>5000</v>
      </c>
    </row>
    <row r="296" spans="1:5" x14ac:dyDescent="0.25">
      <c r="A296" s="5" t="s">
        <v>310</v>
      </c>
      <c r="B296" s="4">
        <v>8380</v>
      </c>
      <c r="C296" s="4" t="str">
        <f>IF(OR(WEEKDAY(Tabela3[[#This Row],[Etykiety wierszy]])=1,WEEKDAY(Tabela3[[#This Row],[Etykiety wierszy]])=7),"5000","12000")</f>
        <v>12000</v>
      </c>
      <c r="D296" s="4">
        <f>D295+Tabela3[[#This Row],[produkcja]]-Tabela3[[#This Row],[Suma z wielkosc_zamowienia]]</f>
        <v>-221190</v>
      </c>
      <c r="E296" s="4" t="str">
        <f>IF(Tabela3[[#This Row],[status magazynu]]&lt;0,Tabela3[[#This Row],[produkcja]],0)</f>
        <v>12000</v>
      </c>
    </row>
    <row r="297" spans="1:5" x14ac:dyDescent="0.25">
      <c r="A297" s="5" t="s">
        <v>311</v>
      </c>
      <c r="B297" s="4">
        <v>4000</v>
      </c>
      <c r="C297" s="4" t="str">
        <f>IF(OR(WEEKDAY(Tabela3[[#This Row],[Etykiety wierszy]])=1,WEEKDAY(Tabela3[[#This Row],[Etykiety wierszy]])=7),"5000","12000")</f>
        <v>12000</v>
      </c>
      <c r="D297" s="4">
        <f>D296+Tabela3[[#This Row],[produkcja]]-Tabela3[[#This Row],[Suma z wielkosc_zamowienia]]</f>
        <v>-213190</v>
      </c>
      <c r="E297" s="4" t="str">
        <f>IF(Tabela3[[#This Row],[status magazynu]]&lt;0,Tabela3[[#This Row],[produkcja]],0)</f>
        <v>12000</v>
      </c>
    </row>
    <row r="298" spans="1:5" x14ac:dyDescent="0.25">
      <c r="A298" s="5" t="s">
        <v>312</v>
      </c>
      <c r="B298" s="4">
        <v>11030</v>
      </c>
      <c r="C298" s="4" t="str">
        <f>IF(OR(WEEKDAY(Tabela3[[#This Row],[Etykiety wierszy]])=1,WEEKDAY(Tabela3[[#This Row],[Etykiety wierszy]])=7),"5000","12000")</f>
        <v>12000</v>
      </c>
      <c r="D298" s="4">
        <f>D297+Tabela3[[#This Row],[produkcja]]-Tabela3[[#This Row],[Suma z wielkosc_zamowienia]]</f>
        <v>-212220</v>
      </c>
      <c r="E298" s="4" t="str">
        <f>IF(Tabela3[[#This Row],[status magazynu]]&lt;0,Tabela3[[#This Row],[produkcja]],0)</f>
        <v>12000</v>
      </c>
    </row>
    <row r="299" spans="1:5" x14ac:dyDescent="0.25">
      <c r="A299" s="5" t="s">
        <v>313</v>
      </c>
      <c r="B299" s="4">
        <v>15660</v>
      </c>
      <c r="C299" s="4" t="str">
        <f>IF(OR(WEEKDAY(Tabela3[[#This Row],[Etykiety wierszy]])=1,WEEKDAY(Tabela3[[#This Row],[Etykiety wierszy]])=7),"5000","12000")</f>
        <v>12000</v>
      </c>
      <c r="D299" s="4">
        <f>D298+Tabela3[[#This Row],[produkcja]]-Tabela3[[#This Row],[Suma z wielkosc_zamowienia]]</f>
        <v>-215880</v>
      </c>
      <c r="E299" s="4" t="str">
        <f>IF(Tabela3[[#This Row],[status magazynu]]&lt;0,Tabela3[[#This Row],[produkcja]],0)</f>
        <v>12000</v>
      </c>
    </row>
    <row r="300" spans="1:5" x14ac:dyDescent="0.25">
      <c r="A300" s="5" t="s">
        <v>314</v>
      </c>
      <c r="B300" s="4">
        <v>24550</v>
      </c>
      <c r="C300" s="4" t="str">
        <f>IF(OR(WEEKDAY(Tabela3[[#This Row],[Etykiety wierszy]])=1,WEEKDAY(Tabela3[[#This Row],[Etykiety wierszy]])=7),"5000","12000")</f>
        <v>12000</v>
      </c>
      <c r="D300" s="4">
        <f>D299+Tabela3[[#This Row],[produkcja]]-Tabela3[[#This Row],[Suma z wielkosc_zamowienia]]</f>
        <v>-228430</v>
      </c>
      <c r="E300" s="4" t="str">
        <f>IF(Tabela3[[#This Row],[status magazynu]]&lt;0,Tabela3[[#This Row],[produkcja]],0)</f>
        <v>12000</v>
      </c>
    </row>
    <row r="301" spans="1:5" x14ac:dyDescent="0.25">
      <c r="A301" s="5" t="s">
        <v>315</v>
      </c>
      <c r="B301" s="4">
        <v>6170</v>
      </c>
      <c r="C301" s="4" t="str">
        <f>IF(OR(WEEKDAY(Tabela3[[#This Row],[Etykiety wierszy]])=1,WEEKDAY(Tabela3[[#This Row],[Etykiety wierszy]])=7),"5000","12000")</f>
        <v>5000</v>
      </c>
      <c r="D301" s="4">
        <f>D300+Tabela3[[#This Row],[produkcja]]-Tabela3[[#This Row],[Suma z wielkosc_zamowienia]]</f>
        <v>-229600</v>
      </c>
      <c r="E301" s="4" t="str">
        <f>IF(Tabela3[[#This Row],[status magazynu]]&lt;0,Tabela3[[#This Row],[produkcja]],0)</f>
        <v>5000</v>
      </c>
    </row>
    <row r="302" spans="1:5" x14ac:dyDescent="0.25">
      <c r="A302" s="5" t="s">
        <v>316</v>
      </c>
      <c r="B302" s="4">
        <v>2630</v>
      </c>
      <c r="C302" s="4" t="str">
        <f>IF(OR(WEEKDAY(Tabela3[[#This Row],[Etykiety wierszy]])=1,WEEKDAY(Tabela3[[#This Row],[Etykiety wierszy]])=7),"5000","12000")</f>
        <v>5000</v>
      </c>
      <c r="D302" s="4">
        <f>D301+Tabela3[[#This Row],[produkcja]]-Tabela3[[#This Row],[Suma z wielkosc_zamowienia]]</f>
        <v>-227230</v>
      </c>
      <c r="E302" s="4" t="str">
        <f>IF(Tabela3[[#This Row],[status magazynu]]&lt;0,Tabela3[[#This Row],[produkcja]],0)</f>
        <v>5000</v>
      </c>
    </row>
    <row r="303" spans="1:5" x14ac:dyDescent="0.25">
      <c r="A303" s="5" t="s">
        <v>317</v>
      </c>
      <c r="B303" s="4">
        <v>8860</v>
      </c>
      <c r="C303" s="4" t="str">
        <f>IF(OR(WEEKDAY(Tabela3[[#This Row],[Etykiety wierszy]])=1,WEEKDAY(Tabela3[[#This Row],[Etykiety wierszy]])=7),"5000","12000")</f>
        <v>12000</v>
      </c>
      <c r="D303" s="4">
        <f>D302+Tabela3[[#This Row],[produkcja]]-Tabela3[[#This Row],[Suma z wielkosc_zamowienia]]</f>
        <v>-224090</v>
      </c>
      <c r="E303" s="4" t="str">
        <f>IF(Tabela3[[#This Row],[status magazynu]]&lt;0,Tabela3[[#This Row],[produkcja]],0)</f>
        <v>12000</v>
      </c>
    </row>
    <row r="304" spans="1:5" x14ac:dyDescent="0.25">
      <c r="A304" s="5" t="s">
        <v>318</v>
      </c>
      <c r="B304" s="4">
        <v>2100</v>
      </c>
      <c r="C304" s="4" t="str">
        <f>IF(OR(WEEKDAY(Tabela3[[#This Row],[Etykiety wierszy]])=1,WEEKDAY(Tabela3[[#This Row],[Etykiety wierszy]])=7),"5000","12000")</f>
        <v>12000</v>
      </c>
      <c r="D304" s="4">
        <f>D303+Tabela3[[#This Row],[produkcja]]-Tabela3[[#This Row],[Suma z wielkosc_zamowienia]]</f>
        <v>-214190</v>
      </c>
      <c r="E304" s="4" t="str">
        <f>IF(Tabela3[[#This Row],[status magazynu]]&lt;0,Tabela3[[#This Row],[produkcja]],0)</f>
        <v>12000</v>
      </c>
    </row>
    <row r="305" spans="1:5" x14ac:dyDescent="0.25">
      <c r="A305" s="5" t="s">
        <v>319</v>
      </c>
      <c r="B305" s="4">
        <v>10710</v>
      </c>
      <c r="C305" s="4" t="str">
        <f>IF(OR(WEEKDAY(Tabela3[[#This Row],[Etykiety wierszy]])=1,WEEKDAY(Tabela3[[#This Row],[Etykiety wierszy]])=7),"5000","12000")</f>
        <v>12000</v>
      </c>
      <c r="D305" s="4">
        <f>D304+Tabela3[[#This Row],[produkcja]]-Tabela3[[#This Row],[Suma z wielkosc_zamowienia]]</f>
        <v>-212900</v>
      </c>
      <c r="E305" s="4" t="str">
        <f>IF(Tabela3[[#This Row],[status magazynu]]&lt;0,Tabela3[[#This Row],[produkcja]],0)</f>
        <v>12000</v>
      </c>
    </row>
    <row r="306" spans="1:5" x14ac:dyDescent="0.25">
      <c r="A306" s="5" t="s">
        <v>320</v>
      </c>
      <c r="B306" s="4">
        <v>8480</v>
      </c>
      <c r="C306" s="4" t="str">
        <f>IF(OR(WEEKDAY(Tabela3[[#This Row],[Etykiety wierszy]])=1,WEEKDAY(Tabela3[[#This Row],[Etykiety wierszy]])=7),"5000","12000")</f>
        <v>12000</v>
      </c>
      <c r="D306" s="4">
        <f>D305+Tabela3[[#This Row],[produkcja]]-Tabela3[[#This Row],[Suma z wielkosc_zamowienia]]</f>
        <v>-209380</v>
      </c>
      <c r="E306" s="4" t="str">
        <f>IF(Tabela3[[#This Row],[status magazynu]]&lt;0,Tabela3[[#This Row],[produkcja]],0)</f>
        <v>12000</v>
      </c>
    </row>
    <row r="307" spans="1:5" x14ac:dyDescent="0.25">
      <c r="A307" s="5" t="s">
        <v>321</v>
      </c>
      <c r="B307" s="4">
        <v>13130</v>
      </c>
      <c r="C307" s="4" t="str">
        <f>IF(OR(WEEKDAY(Tabela3[[#This Row],[Etykiety wierszy]])=1,WEEKDAY(Tabela3[[#This Row],[Etykiety wierszy]])=7),"5000","12000")</f>
        <v>12000</v>
      </c>
      <c r="D307" s="4">
        <f>D306+Tabela3[[#This Row],[produkcja]]-Tabela3[[#This Row],[Suma z wielkosc_zamowienia]]</f>
        <v>-210510</v>
      </c>
      <c r="E307" s="4" t="str">
        <f>IF(Tabela3[[#This Row],[status magazynu]]&lt;0,Tabela3[[#This Row],[produkcja]],0)</f>
        <v>12000</v>
      </c>
    </row>
    <row r="308" spans="1:5" x14ac:dyDescent="0.25">
      <c r="A308" s="5" t="s">
        <v>322</v>
      </c>
      <c r="B308" s="4">
        <v>13340</v>
      </c>
      <c r="C308" s="4" t="str">
        <f>IF(OR(WEEKDAY(Tabela3[[#This Row],[Etykiety wierszy]])=1,WEEKDAY(Tabela3[[#This Row],[Etykiety wierszy]])=7),"5000","12000")</f>
        <v>5000</v>
      </c>
      <c r="D308" s="4">
        <f>D307+Tabela3[[#This Row],[produkcja]]-Tabela3[[#This Row],[Suma z wielkosc_zamowienia]]</f>
        <v>-218850</v>
      </c>
      <c r="E308" s="4" t="str">
        <f>IF(Tabela3[[#This Row],[status magazynu]]&lt;0,Tabela3[[#This Row],[produkcja]],0)</f>
        <v>5000</v>
      </c>
    </row>
    <row r="309" spans="1:5" x14ac:dyDescent="0.25">
      <c r="A309" s="5" t="s">
        <v>323</v>
      </c>
      <c r="B309" s="4">
        <v>11530</v>
      </c>
      <c r="C309" s="4" t="str">
        <f>IF(OR(WEEKDAY(Tabela3[[#This Row],[Etykiety wierszy]])=1,WEEKDAY(Tabela3[[#This Row],[Etykiety wierszy]])=7),"5000","12000")</f>
        <v>5000</v>
      </c>
      <c r="D309" s="4">
        <f>D308+Tabela3[[#This Row],[produkcja]]-Tabela3[[#This Row],[Suma z wielkosc_zamowienia]]</f>
        <v>-225380</v>
      </c>
      <c r="E309" s="4" t="str">
        <f>IF(Tabela3[[#This Row],[status magazynu]]&lt;0,Tabela3[[#This Row],[produkcja]],0)</f>
        <v>5000</v>
      </c>
    </row>
    <row r="310" spans="1:5" x14ac:dyDescent="0.25">
      <c r="A310" s="5" t="s">
        <v>324</v>
      </c>
      <c r="B310" s="4">
        <v>3920</v>
      </c>
      <c r="C310" s="4" t="str">
        <f>IF(OR(WEEKDAY(Tabela3[[#This Row],[Etykiety wierszy]])=1,WEEKDAY(Tabela3[[#This Row],[Etykiety wierszy]])=7),"5000","12000")</f>
        <v>12000</v>
      </c>
      <c r="D310" s="4">
        <f>D309+Tabela3[[#This Row],[produkcja]]-Tabela3[[#This Row],[Suma z wielkosc_zamowienia]]</f>
        <v>-217300</v>
      </c>
      <c r="E310" s="4" t="str">
        <f>IF(Tabela3[[#This Row],[status magazynu]]&lt;0,Tabela3[[#This Row],[produkcja]],0)</f>
        <v>12000</v>
      </c>
    </row>
    <row r="311" spans="1:5" x14ac:dyDescent="0.25">
      <c r="A311" s="5" t="s">
        <v>325</v>
      </c>
      <c r="B311" s="4">
        <v>14040</v>
      </c>
      <c r="C311" s="4" t="str">
        <f>IF(OR(WEEKDAY(Tabela3[[#This Row],[Etykiety wierszy]])=1,WEEKDAY(Tabela3[[#This Row],[Etykiety wierszy]])=7),"5000","12000")</f>
        <v>12000</v>
      </c>
      <c r="D311" s="4">
        <f>D310+Tabela3[[#This Row],[produkcja]]-Tabela3[[#This Row],[Suma z wielkosc_zamowienia]]</f>
        <v>-219340</v>
      </c>
      <c r="E311" s="4" t="str">
        <f>IF(Tabela3[[#This Row],[status magazynu]]&lt;0,Tabela3[[#This Row],[produkcja]],0)</f>
        <v>12000</v>
      </c>
    </row>
    <row r="312" spans="1:5" x14ac:dyDescent="0.25">
      <c r="A312" s="5" t="s">
        <v>326</v>
      </c>
      <c r="B312" s="4">
        <v>9530</v>
      </c>
      <c r="C312" s="4" t="str">
        <f>IF(OR(WEEKDAY(Tabela3[[#This Row],[Etykiety wierszy]])=1,WEEKDAY(Tabela3[[#This Row],[Etykiety wierszy]])=7),"5000","12000")</f>
        <v>12000</v>
      </c>
      <c r="D312" s="4">
        <f>D311+Tabela3[[#This Row],[produkcja]]-Tabela3[[#This Row],[Suma z wielkosc_zamowienia]]</f>
        <v>-216870</v>
      </c>
      <c r="E312" s="4" t="str">
        <f>IF(Tabela3[[#This Row],[status magazynu]]&lt;0,Tabela3[[#This Row],[produkcja]],0)</f>
        <v>12000</v>
      </c>
    </row>
    <row r="313" spans="1:5" x14ac:dyDescent="0.25">
      <c r="A313" s="5" t="s">
        <v>327</v>
      </c>
      <c r="B313" s="4">
        <v>13110</v>
      </c>
      <c r="C313" s="4" t="str">
        <f>IF(OR(WEEKDAY(Tabela3[[#This Row],[Etykiety wierszy]])=1,WEEKDAY(Tabela3[[#This Row],[Etykiety wierszy]])=7),"5000","12000")</f>
        <v>12000</v>
      </c>
      <c r="D313" s="4">
        <f>D312+Tabela3[[#This Row],[produkcja]]-Tabela3[[#This Row],[Suma z wielkosc_zamowienia]]</f>
        <v>-217980</v>
      </c>
      <c r="E313" s="4" t="str">
        <f>IF(Tabela3[[#This Row],[status magazynu]]&lt;0,Tabela3[[#This Row],[produkcja]],0)</f>
        <v>12000</v>
      </c>
    </row>
    <row r="314" spans="1:5" x14ac:dyDescent="0.25">
      <c r="A314" s="5" t="s">
        <v>328</v>
      </c>
      <c r="B314" s="4">
        <v>20330</v>
      </c>
      <c r="C314" s="4" t="str">
        <f>IF(OR(WEEKDAY(Tabela3[[#This Row],[Etykiety wierszy]])=1,WEEKDAY(Tabela3[[#This Row],[Etykiety wierszy]])=7),"5000","12000")</f>
        <v>12000</v>
      </c>
      <c r="D314" s="4">
        <f>D313+Tabela3[[#This Row],[produkcja]]-Tabela3[[#This Row],[Suma z wielkosc_zamowienia]]</f>
        <v>-226310</v>
      </c>
      <c r="E314" s="4" t="str">
        <f>IF(Tabela3[[#This Row],[status magazynu]]&lt;0,Tabela3[[#This Row],[produkcja]],0)</f>
        <v>12000</v>
      </c>
    </row>
    <row r="315" spans="1:5" x14ac:dyDescent="0.25">
      <c r="A315" s="5" t="s">
        <v>329</v>
      </c>
      <c r="B315" s="4">
        <v>11000</v>
      </c>
      <c r="C315" s="4" t="str">
        <f>IF(OR(WEEKDAY(Tabela3[[#This Row],[Etykiety wierszy]])=1,WEEKDAY(Tabela3[[#This Row],[Etykiety wierszy]])=7),"5000","12000")</f>
        <v>5000</v>
      </c>
      <c r="D315" s="4">
        <f>D314+Tabela3[[#This Row],[produkcja]]-Tabela3[[#This Row],[Suma z wielkosc_zamowienia]]</f>
        <v>-232310</v>
      </c>
      <c r="E315" s="4" t="str">
        <f>IF(Tabela3[[#This Row],[status magazynu]]&lt;0,Tabela3[[#This Row],[produkcja]],0)</f>
        <v>5000</v>
      </c>
    </row>
    <row r="316" spans="1:5" x14ac:dyDescent="0.25">
      <c r="A316" s="5" t="s">
        <v>330</v>
      </c>
      <c r="B316" s="4">
        <v>1960</v>
      </c>
      <c r="C316" s="4" t="str">
        <f>IF(OR(WEEKDAY(Tabela3[[#This Row],[Etykiety wierszy]])=1,WEEKDAY(Tabela3[[#This Row],[Etykiety wierszy]])=7),"5000","12000")</f>
        <v>5000</v>
      </c>
      <c r="D316" s="4">
        <f>D315+Tabela3[[#This Row],[produkcja]]-Tabela3[[#This Row],[Suma z wielkosc_zamowienia]]</f>
        <v>-229270</v>
      </c>
      <c r="E316" s="4" t="str">
        <f>IF(Tabela3[[#This Row],[status magazynu]]&lt;0,Tabela3[[#This Row],[produkcja]],0)</f>
        <v>5000</v>
      </c>
    </row>
    <row r="317" spans="1:5" x14ac:dyDescent="0.25">
      <c r="A317" s="5" t="s">
        <v>331</v>
      </c>
      <c r="B317" s="4">
        <v>5740</v>
      </c>
      <c r="C317" s="4" t="str">
        <f>IF(OR(WEEKDAY(Tabela3[[#This Row],[Etykiety wierszy]])=1,WEEKDAY(Tabela3[[#This Row],[Etykiety wierszy]])=7),"5000","12000")</f>
        <v>12000</v>
      </c>
      <c r="D317" s="4">
        <f>D316+Tabela3[[#This Row],[produkcja]]-Tabela3[[#This Row],[Suma z wielkosc_zamowienia]]</f>
        <v>-223010</v>
      </c>
      <c r="E317" s="4" t="str">
        <f>IF(Tabela3[[#This Row],[status magazynu]]&lt;0,Tabela3[[#This Row],[produkcja]],0)</f>
        <v>12000</v>
      </c>
    </row>
    <row r="318" spans="1:5" x14ac:dyDescent="0.25">
      <c r="A318" s="5" t="s">
        <v>332</v>
      </c>
      <c r="B318" s="4">
        <v>8520</v>
      </c>
      <c r="C318" s="4" t="str">
        <f>IF(OR(WEEKDAY(Tabela3[[#This Row],[Etykiety wierszy]])=1,WEEKDAY(Tabela3[[#This Row],[Etykiety wierszy]])=7),"5000","12000")</f>
        <v>12000</v>
      </c>
      <c r="D318" s="4">
        <f>D317+Tabela3[[#This Row],[produkcja]]-Tabela3[[#This Row],[Suma z wielkosc_zamowienia]]</f>
        <v>-219530</v>
      </c>
      <c r="E318" s="4" t="str">
        <f>IF(Tabela3[[#This Row],[status magazynu]]&lt;0,Tabela3[[#This Row],[produkcja]],0)</f>
        <v>12000</v>
      </c>
    </row>
    <row r="319" spans="1:5" x14ac:dyDescent="0.25">
      <c r="A319" s="5" t="s">
        <v>333</v>
      </c>
      <c r="B319" s="4">
        <v>17130</v>
      </c>
      <c r="C319" s="4" t="str">
        <f>IF(OR(WEEKDAY(Tabela3[[#This Row],[Etykiety wierszy]])=1,WEEKDAY(Tabela3[[#This Row],[Etykiety wierszy]])=7),"5000","12000")</f>
        <v>12000</v>
      </c>
      <c r="D319" s="4">
        <f>D318+Tabela3[[#This Row],[produkcja]]-Tabela3[[#This Row],[Suma z wielkosc_zamowienia]]</f>
        <v>-224660</v>
      </c>
      <c r="E319" s="4" t="str">
        <f>IF(Tabela3[[#This Row],[status magazynu]]&lt;0,Tabela3[[#This Row],[produkcja]],0)</f>
        <v>12000</v>
      </c>
    </row>
    <row r="320" spans="1:5" x14ac:dyDescent="0.25">
      <c r="A320" s="5" t="s">
        <v>334</v>
      </c>
      <c r="B320" s="4">
        <v>7890</v>
      </c>
      <c r="C320" s="4" t="str">
        <f>IF(OR(WEEKDAY(Tabela3[[#This Row],[Etykiety wierszy]])=1,WEEKDAY(Tabela3[[#This Row],[Etykiety wierszy]])=7),"5000","12000")</f>
        <v>12000</v>
      </c>
      <c r="D320" s="4">
        <f>D319+Tabela3[[#This Row],[produkcja]]-Tabela3[[#This Row],[Suma z wielkosc_zamowienia]]</f>
        <v>-220550</v>
      </c>
      <c r="E320" s="4" t="str">
        <f>IF(Tabela3[[#This Row],[status magazynu]]&lt;0,Tabela3[[#This Row],[produkcja]],0)</f>
        <v>12000</v>
      </c>
    </row>
    <row r="321" spans="1:5" x14ac:dyDescent="0.25">
      <c r="A321" s="5" t="s">
        <v>335</v>
      </c>
      <c r="B321" s="4">
        <v>12920</v>
      </c>
      <c r="C321" s="4" t="str">
        <f>IF(OR(WEEKDAY(Tabela3[[#This Row],[Etykiety wierszy]])=1,WEEKDAY(Tabela3[[#This Row],[Etykiety wierszy]])=7),"5000","12000")</f>
        <v>12000</v>
      </c>
      <c r="D321" s="4">
        <f>D320+Tabela3[[#This Row],[produkcja]]-Tabela3[[#This Row],[Suma z wielkosc_zamowienia]]</f>
        <v>-221470</v>
      </c>
      <c r="E321" s="4" t="str">
        <f>IF(Tabela3[[#This Row],[status magazynu]]&lt;0,Tabela3[[#This Row],[produkcja]],0)</f>
        <v>12000</v>
      </c>
    </row>
    <row r="322" spans="1:5" x14ac:dyDescent="0.25">
      <c r="A322" s="5" t="s">
        <v>336</v>
      </c>
      <c r="B322" s="4">
        <v>1030</v>
      </c>
      <c r="C322" s="4" t="str">
        <f>IF(OR(WEEKDAY(Tabela3[[#This Row],[Etykiety wierszy]])=1,WEEKDAY(Tabela3[[#This Row],[Etykiety wierszy]])=7),"5000","12000")</f>
        <v>5000</v>
      </c>
      <c r="D322" s="4">
        <f>D321+Tabela3[[#This Row],[produkcja]]-Tabela3[[#This Row],[Suma z wielkosc_zamowienia]]</f>
        <v>-217500</v>
      </c>
      <c r="E322" s="4" t="str">
        <f>IF(Tabela3[[#This Row],[status magazynu]]&lt;0,Tabela3[[#This Row],[produkcja]],0)</f>
        <v>5000</v>
      </c>
    </row>
    <row r="323" spans="1:5" x14ac:dyDescent="0.25">
      <c r="A323" s="5" t="s">
        <v>337</v>
      </c>
      <c r="B323" s="4">
        <v>10790</v>
      </c>
      <c r="C323" s="4" t="str">
        <f>IF(OR(WEEKDAY(Tabela3[[#This Row],[Etykiety wierszy]])=1,WEEKDAY(Tabela3[[#This Row],[Etykiety wierszy]])=7),"5000","12000")</f>
        <v>5000</v>
      </c>
      <c r="D323" s="4">
        <f>D322+Tabela3[[#This Row],[produkcja]]-Tabela3[[#This Row],[Suma z wielkosc_zamowienia]]</f>
        <v>-223290</v>
      </c>
      <c r="E323" s="4" t="str">
        <f>IF(Tabela3[[#This Row],[status magazynu]]&lt;0,Tabela3[[#This Row],[produkcja]],0)</f>
        <v>5000</v>
      </c>
    </row>
    <row r="324" spans="1:5" x14ac:dyDescent="0.25">
      <c r="A324" s="5" t="s">
        <v>338</v>
      </c>
      <c r="B324" s="4">
        <v>26040</v>
      </c>
      <c r="C324" s="4" t="str">
        <f>IF(OR(WEEKDAY(Tabela3[[#This Row],[Etykiety wierszy]])=1,WEEKDAY(Tabela3[[#This Row],[Etykiety wierszy]])=7),"5000","12000")</f>
        <v>12000</v>
      </c>
      <c r="D324" s="4">
        <f>D323+Tabela3[[#This Row],[produkcja]]-Tabela3[[#This Row],[Suma z wielkosc_zamowienia]]</f>
        <v>-237330</v>
      </c>
      <c r="E324" s="4" t="str">
        <f>IF(Tabela3[[#This Row],[status magazynu]]&lt;0,Tabela3[[#This Row],[produkcja]],0)</f>
        <v>12000</v>
      </c>
    </row>
    <row r="325" spans="1:5" x14ac:dyDescent="0.25">
      <c r="A325" s="5" t="s">
        <v>339</v>
      </c>
      <c r="B325" s="4">
        <v>1380</v>
      </c>
      <c r="C325" s="4" t="str">
        <f>IF(OR(WEEKDAY(Tabela3[[#This Row],[Etykiety wierszy]])=1,WEEKDAY(Tabela3[[#This Row],[Etykiety wierszy]])=7),"5000","12000")</f>
        <v>12000</v>
      </c>
      <c r="D325" s="4">
        <f>D324+Tabela3[[#This Row],[produkcja]]-Tabela3[[#This Row],[Suma z wielkosc_zamowienia]]</f>
        <v>-226710</v>
      </c>
      <c r="E325" s="4" t="str">
        <f>IF(Tabela3[[#This Row],[status magazynu]]&lt;0,Tabela3[[#This Row],[produkcja]],0)</f>
        <v>12000</v>
      </c>
    </row>
    <row r="326" spans="1:5" x14ac:dyDescent="0.25">
      <c r="A326" s="5" t="s">
        <v>340</v>
      </c>
      <c r="B326" s="4">
        <v>22560</v>
      </c>
      <c r="C326" s="4" t="str">
        <f>IF(OR(WEEKDAY(Tabela3[[#This Row],[Etykiety wierszy]])=1,WEEKDAY(Tabela3[[#This Row],[Etykiety wierszy]])=7),"5000","12000")</f>
        <v>12000</v>
      </c>
      <c r="D326" s="4">
        <f>D325+Tabela3[[#This Row],[produkcja]]-Tabela3[[#This Row],[Suma z wielkosc_zamowienia]]</f>
        <v>-237270</v>
      </c>
      <c r="E326" s="4" t="str">
        <f>IF(Tabela3[[#This Row],[status magazynu]]&lt;0,Tabela3[[#This Row],[produkcja]],0)</f>
        <v>12000</v>
      </c>
    </row>
    <row r="327" spans="1:5" x14ac:dyDescent="0.25">
      <c r="A327" s="5" t="s">
        <v>341</v>
      </c>
      <c r="B327" s="4">
        <v>26420</v>
      </c>
      <c r="C327" s="4" t="str">
        <f>IF(OR(WEEKDAY(Tabela3[[#This Row],[Etykiety wierszy]])=1,WEEKDAY(Tabela3[[#This Row],[Etykiety wierszy]])=7),"5000","12000")</f>
        <v>12000</v>
      </c>
      <c r="D327" s="4">
        <f>D326+Tabela3[[#This Row],[produkcja]]-Tabela3[[#This Row],[Suma z wielkosc_zamowienia]]</f>
        <v>-251690</v>
      </c>
      <c r="E327" s="4" t="str">
        <f>IF(Tabela3[[#This Row],[status magazynu]]&lt;0,Tabela3[[#This Row],[produkcja]],0)</f>
        <v>12000</v>
      </c>
    </row>
    <row r="328" spans="1:5" x14ac:dyDescent="0.25">
      <c r="A328" s="5" t="s">
        <v>342</v>
      </c>
      <c r="B328" s="4">
        <v>6670</v>
      </c>
      <c r="C328" s="4" t="str">
        <f>IF(OR(WEEKDAY(Tabela3[[#This Row],[Etykiety wierszy]])=1,WEEKDAY(Tabela3[[#This Row],[Etykiety wierszy]])=7),"5000","12000")</f>
        <v>12000</v>
      </c>
      <c r="D328" s="4">
        <f>D327+Tabela3[[#This Row],[produkcja]]-Tabela3[[#This Row],[Suma z wielkosc_zamowienia]]</f>
        <v>-246360</v>
      </c>
      <c r="E328" s="4" t="str">
        <f>IF(Tabela3[[#This Row],[status magazynu]]&lt;0,Tabela3[[#This Row],[produkcja]],0)</f>
        <v>12000</v>
      </c>
    </row>
    <row r="329" spans="1:5" x14ac:dyDescent="0.25">
      <c r="A329" s="5" t="s">
        <v>343</v>
      </c>
      <c r="B329" s="4">
        <v>7560</v>
      </c>
      <c r="C329" s="4" t="str">
        <f>IF(OR(WEEKDAY(Tabela3[[#This Row],[Etykiety wierszy]])=1,WEEKDAY(Tabela3[[#This Row],[Etykiety wierszy]])=7),"5000","12000")</f>
        <v>5000</v>
      </c>
      <c r="D329" s="4">
        <f>D328+Tabela3[[#This Row],[produkcja]]-Tabela3[[#This Row],[Suma z wielkosc_zamowienia]]</f>
        <v>-248920</v>
      </c>
      <c r="E329" s="4" t="str">
        <f>IF(Tabela3[[#This Row],[status magazynu]]&lt;0,Tabela3[[#This Row],[produkcja]],0)</f>
        <v>5000</v>
      </c>
    </row>
    <row r="330" spans="1:5" x14ac:dyDescent="0.25">
      <c r="A330" s="5" t="s">
        <v>344</v>
      </c>
      <c r="B330" s="4">
        <v>17490</v>
      </c>
      <c r="C330" s="4" t="str">
        <f>IF(OR(WEEKDAY(Tabela3[[#This Row],[Etykiety wierszy]])=1,WEEKDAY(Tabela3[[#This Row],[Etykiety wierszy]])=7),"5000","12000")</f>
        <v>5000</v>
      </c>
      <c r="D330" s="4">
        <f>D329+Tabela3[[#This Row],[produkcja]]-Tabela3[[#This Row],[Suma z wielkosc_zamowienia]]</f>
        <v>-261410</v>
      </c>
      <c r="E330" s="4" t="str">
        <f>IF(Tabela3[[#This Row],[status magazynu]]&lt;0,Tabela3[[#This Row],[produkcja]],0)</f>
        <v>5000</v>
      </c>
    </row>
    <row r="331" spans="1:5" x14ac:dyDescent="0.25">
      <c r="A331" s="5" t="s">
        <v>345</v>
      </c>
      <c r="B331" s="4">
        <v>12090</v>
      </c>
      <c r="C331" s="4" t="str">
        <f>IF(OR(WEEKDAY(Tabela3[[#This Row],[Etykiety wierszy]])=1,WEEKDAY(Tabela3[[#This Row],[Etykiety wierszy]])=7),"5000","12000")</f>
        <v>12000</v>
      </c>
      <c r="D331" s="4">
        <f>D330+Tabela3[[#This Row],[produkcja]]-Tabela3[[#This Row],[Suma z wielkosc_zamowienia]]</f>
        <v>-261500</v>
      </c>
      <c r="E331" s="4" t="str">
        <f>IF(Tabela3[[#This Row],[status magazynu]]&lt;0,Tabela3[[#This Row],[produkcja]],0)</f>
        <v>12000</v>
      </c>
    </row>
    <row r="332" spans="1:5" x14ac:dyDescent="0.25">
      <c r="A332" s="5" t="s">
        <v>346</v>
      </c>
      <c r="B332" s="4">
        <v>9400</v>
      </c>
      <c r="C332" s="4" t="str">
        <f>IF(OR(WEEKDAY(Tabela3[[#This Row],[Etykiety wierszy]])=1,WEEKDAY(Tabela3[[#This Row],[Etykiety wierszy]])=7),"5000","12000")</f>
        <v>12000</v>
      </c>
      <c r="D332" s="4">
        <f>D331+Tabela3[[#This Row],[produkcja]]-Tabela3[[#This Row],[Suma z wielkosc_zamowienia]]</f>
        <v>-258900</v>
      </c>
      <c r="E332" s="4" t="str">
        <f>IF(Tabela3[[#This Row],[status magazynu]]&lt;0,Tabela3[[#This Row],[produkcja]],0)</f>
        <v>12000</v>
      </c>
    </row>
    <row r="333" spans="1:5" x14ac:dyDescent="0.25">
      <c r="A333" s="5" t="s">
        <v>347</v>
      </c>
      <c r="B333" s="4">
        <v>16780</v>
      </c>
      <c r="C333" s="4" t="str">
        <f>IF(OR(WEEKDAY(Tabela3[[#This Row],[Etykiety wierszy]])=1,WEEKDAY(Tabela3[[#This Row],[Etykiety wierszy]])=7),"5000","12000")</f>
        <v>12000</v>
      </c>
      <c r="D333" s="4">
        <f>D332+Tabela3[[#This Row],[produkcja]]-Tabela3[[#This Row],[Suma z wielkosc_zamowienia]]</f>
        <v>-263680</v>
      </c>
      <c r="E333" s="4" t="str">
        <f>IF(Tabela3[[#This Row],[status magazynu]]&lt;0,Tabela3[[#This Row],[produkcja]],0)</f>
        <v>12000</v>
      </c>
    </row>
    <row r="334" spans="1:5" x14ac:dyDescent="0.25">
      <c r="A334" s="5" t="s">
        <v>348</v>
      </c>
      <c r="B334" s="4">
        <v>13550</v>
      </c>
      <c r="C334" s="4" t="str">
        <f>IF(OR(WEEKDAY(Tabela3[[#This Row],[Etykiety wierszy]])=1,WEEKDAY(Tabela3[[#This Row],[Etykiety wierszy]])=7),"5000","12000")</f>
        <v>12000</v>
      </c>
      <c r="D334" s="4">
        <f>D333+Tabela3[[#This Row],[produkcja]]-Tabela3[[#This Row],[Suma z wielkosc_zamowienia]]</f>
        <v>-265230</v>
      </c>
      <c r="E334" s="4" t="str">
        <f>IF(Tabela3[[#This Row],[status magazynu]]&lt;0,Tabela3[[#This Row],[produkcja]],0)</f>
        <v>12000</v>
      </c>
    </row>
    <row r="335" spans="1:5" x14ac:dyDescent="0.25">
      <c r="A335" s="5" t="s">
        <v>349</v>
      </c>
      <c r="B335" s="4">
        <v>3510</v>
      </c>
      <c r="C335" s="4" t="str">
        <f>IF(OR(WEEKDAY(Tabela3[[#This Row],[Etykiety wierszy]])=1,WEEKDAY(Tabela3[[#This Row],[Etykiety wierszy]])=7),"5000","12000")</f>
        <v>12000</v>
      </c>
      <c r="D335" s="4">
        <f>D334+Tabela3[[#This Row],[produkcja]]-Tabela3[[#This Row],[Suma z wielkosc_zamowienia]]</f>
        <v>-256740</v>
      </c>
      <c r="E335" s="4" t="str">
        <f>IF(Tabela3[[#This Row],[status magazynu]]&lt;0,Tabela3[[#This Row],[produkcja]],0)</f>
        <v>12000</v>
      </c>
    </row>
    <row r="336" spans="1:5" x14ac:dyDescent="0.25">
      <c r="A336" s="5" t="s">
        <v>350</v>
      </c>
      <c r="B336" s="4">
        <v>7770</v>
      </c>
      <c r="C336" s="4" t="str">
        <f>IF(OR(WEEKDAY(Tabela3[[#This Row],[Etykiety wierszy]])=1,WEEKDAY(Tabela3[[#This Row],[Etykiety wierszy]])=7),"5000","12000")</f>
        <v>5000</v>
      </c>
      <c r="D336" s="4">
        <f>D335+Tabela3[[#This Row],[produkcja]]-Tabela3[[#This Row],[Suma z wielkosc_zamowienia]]</f>
        <v>-259510</v>
      </c>
      <c r="E336" s="4" t="str">
        <f>IF(Tabela3[[#This Row],[status magazynu]]&lt;0,Tabela3[[#This Row],[produkcja]],0)</f>
        <v>5000</v>
      </c>
    </row>
    <row r="337" spans="1:5" x14ac:dyDescent="0.25">
      <c r="A337" s="5" t="s">
        <v>351</v>
      </c>
      <c r="B337" s="4">
        <v>9320</v>
      </c>
      <c r="C337" s="4" t="str">
        <f>IF(OR(WEEKDAY(Tabela3[[#This Row],[Etykiety wierszy]])=1,WEEKDAY(Tabela3[[#This Row],[Etykiety wierszy]])=7),"5000","12000")</f>
        <v>5000</v>
      </c>
      <c r="D337" s="4">
        <f>D336+Tabela3[[#This Row],[produkcja]]-Tabela3[[#This Row],[Suma z wielkosc_zamowienia]]</f>
        <v>-263830</v>
      </c>
      <c r="E337" s="4" t="str">
        <f>IF(Tabela3[[#This Row],[status magazynu]]&lt;0,Tabela3[[#This Row],[produkcja]],0)</f>
        <v>5000</v>
      </c>
    </row>
    <row r="338" spans="1:5" x14ac:dyDescent="0.25">
      <c r="A338" s="5" t="s">
        <v>352</v>
      </c>
      <c r="B338" s="4">
        <v>6250</v>
      </c>
      <c r="C338" s="4" t="str">
        <f>IF(OR(WEEKDAY(Tabela3[[#This Row],[Etykiety wierszy]])=1,WEEKDAY(Tabela3[[#This Row],[Etykiety wierszy]])=7),"5000","12000")</f>
        <v>12000</v>
      </c>
      <c r="D338" s="4">
        <f>D337+Tabela3[[#This Row],[produkcja]]-Tabela3[[#This Row],[Suma z wielkosc_zamowienia]]</f>
        <v>-258080</v>
      </c>
      <c r="E338" s="4" t="str">
        <f>IF(Tabela3[[#This Row],[status magazynu]]&lt;0,Tabela3[[#This Row],[produkcja]],0)</f>
        <v>12000</v>
      </c>
    </row>
    <row r="339" spans="1:5" x14ac:dyDescent="0.25">
      <c r="A339" s="5" t="s">
        <v>353</v>
      </c>
      <c r="B339" s="4">
        <v>9680</v>
      </c>
      <c r="C339" s="4" t="str">
        <f>IF(OR(WEEKDAY(Tabela3[[#This Row],[Etykiety wierszy]])=1,WEEKDAY(Tabela3[[#This Row],[Etykiety wierszy]])=7),"5000","12000")</f>
        <v>12000</v>
      </c>
      <c r="D339" s="4">
        <f>D338+Tabela3[[#This Row],[produkcja]]-Tabela3[[#This Row],[Suma z wielkosc_zamowienia]]</f>
        <v>-255760</v>
      </c>
      <c r="E339" s="4" t="str">
        <f>IF(Tabela3[[#This Row],[status magazynu]]&lt;0,Tabela3[[#This Row],[produkcja]],0)</f>
        <v>12000</v>
      </c>
    </row>
    <row r="340" spans="1:5" x14ac:dyDescent="0.25">
      <c r="A340" s="5" t="s">
        <v>354</v>
      </c>
      <c r="B340" s="4">
        <v>14070</v>
      </c>
      <c r="C340" s="4" t="str">
        <f>IF(OR(WEEKDAY(Tabela3[[#This Row],[Etykiety wierszy]])=1,WEEKDAY(Tabela3[[#This Row],[Etykiety wierszy]])=7),"5000","12000")</f>
        <v>12000</v>
      </c>
      <c r="D340" s="4">
        <f>D339+Tabela3[[#This Row],[produkcja]]-Tabela3[[#This Row],[Suma z wielkosc_zamowienia]]</f>
        <v>-257830</v>
      </c>
      <c r="E340" s="4" t="str">
        <f>IF(Tabela3[[#This Row],[status magazynu]]&lt;0,Tabela3[[#This Row],[produkcja]],0)</f>
        <v>12000</v>
      </c>
    </row>
    <row r="341" spans="1:5" x14ac:dyDescent="0.25">
      <c r="A341" s="5" t="s">
        <v>355</v>
      </c>
      <c r="B341" s="4">
        <v>3560</v>
      </c>
      <c r="C341" s="4" t="str">
        <f>IF(OR(WEEKDAY(Tabela3[[#This Row],[Etykiety wierszy]])=1,WEEKDAY(Tabela3[[#This Row],[Etykiety wierszy]])=7),"5000","12000")</f>
        <v>12000</v>
      </c>
      <c r="D341" s="4">
        <f>D340+Tabela3[[#This Row],[produkcja]]-Tabela3[[#This Row],[Suma z wielkosc_zamowienia]]</f>
        <v>-249390</v>
      </c>
      <c r="E341" s="4" t="str">
        <f>IF(Tabela3[[#This Row],[status magazynu]]&lt;0,Tabela3[[#This Row],[produkcja]],0)</f>
        <v>12000</v>
      </c>
    </row>
    <row r="342" spans="1:5" x14ac:dyDescent="0.25">
      <c r="A342" s="5" t="s">
        <v>356</v>
      </c>
      <c r="B342" s="4">
        <v>520</v>
      </c>
      <c r="C342" s="4" t="str">
        <f>IF(OR(WEEKDAY(Tabela3[[#This Row],[Etykiety wierszy]])=1,WEEKDAY(Tabela3[[#This Row],[Etykiety wierszy]])=7),"5000","12000")</f>
        <v>12000</v>
      </c>
      <c r="D342" s="4">
        <f>D341+Tabela3[[#This Row],[produkcja]]-Tabela3[[#This Row],[Suma z wielkosc_zamowienia]]</f>
        <v>-237910</v>
      </c>
      <c r="E342" s="4" t="str">
        <f>IF(Tabela3[[#This Row],[status magazynu]]&lt;0,Tabela3[[#This Row],[produkcja]],0)</f>
        <v>12000</v>
      </c>
    </row>
    <row r="343" spans="1:5" x14ac:dyDescent="0.25">
      <c r="A343" s="5" t="s">
        <v>357</v>
      </c>
      <c r="B343" s="4">
        <v>6090</v>
      </c>
      <c r="C343" s="4" t="str">
        <f>IF(OR(WEEKDAY(Tabela3[[#This Row],[Etykiety wierszy]])=1,WEEKDAY(Tabela3[[#This Row],[Etykiety wierszy]])=7),"5000","12000")</f>
        <v>5000</v>
      </c>
      <c r="D343" s="4">
        <f>D342+Tabela3[[#This Row],[produkcja]]-Tabela3[[#This Row],[Suma z wielkosc_zamowienia]]</f>
        <v>-239000</v>
      </c>
      <c r="E343" s="4" t="str">
        <f>IF(Tabela3[[#This Row],[status magazynu]]&lt;0,Tabela3[[#This Row],[produkcja]],0)</f>
        <v>5000</v>
      </c>
    </row>
    <row r="344" spans="1:5" x14ac:dyDescent="0.25">
      <c r="A344" s="5" t="s">
        <v>358</v>
      </c>
      <c r="B344" s="4">
        <v>570</v>
      </c>
      <c r="C344" s="4" t="str">
        <f>IF(OR(WEEKDAY(Tabela3[[#This Row],[Etykiety wierszy]])=1,WEEKDAY(Tabela3[[#This Row],[Etykiety wierszy]])=7),"5000","12000")</f>
        <v>5000</v>
      </c>
      <c r="D344" s="4">
        <f>D343+Tabela3[[#This Row],[produkcja]]-Tabela3[[#This Row],[Suma z wielkosc_zamowienia]]</f>
        <v>-234570</v>
      </c>
      <c r="E344" s="4" t="str">
        <f>IF(Tabela3[[#This Row],[status magazynu]]&lt;0,Tabela3[[#This Row],[produkcja]],0)</f>
        <v>5000</v>
      </c>
    </row>
    <row r="345" spans="1:5" x14ac:dyDescent="0.25">
      <c r="A345" s="5" t="s">
        <v>359</v>
      </c>
      <c r="B345" s="4">
        <v>19990</v>
      </c>
      <c r="C345" s="4" t="str">
        <f>IF(OR(WEEKDAY(Tabela3[[#This Row],[Etykiety wierszy]])=1,WEEKDAY(Tabela3[[#This Row],[Etykiety wierszy]])=7),"5000","12000")</f>
        <v>12000</v>
      </c>
      <c r="D345" s="4">
        <f>D344+Tabela3[[#This Row],[produkcja]]-Tabela3[[#This Row],[Suma z wielkosc_zamowienia]]</f>
        <v>-242560</v>
      </c>
      <c r="E345" s="4" t="str">
        <f>IF(Tabela3[[#This Row],[status magazynu]]&lt;0,Tabela3[[#This Row],[produkcja]],0)</f>
        <v>12000</v>
      </c>
    </row>
    <row r="346" spans="1:5" x14ac:dyDescent="0.25">
      <c r="A346" s="5" t="s">
        <v>360</v>
      </c>
      <c r="B346" s="4">
        <v>17000</v>
      </c>
      <c r="C346" s="4" t="str">
        <f>IF(OR(WEEKDAY(Tabela3[[#This Row],[Etykiety wierszy]])=1,WEEKDAY(Tabela3[[#This Row],[Etykiety wierszy]])=7),"5000","12000")</f>
        <v>12000</v>
      </c>
      <c r="D346" s="4">
        <f>D345+Tabela3[[#This Row],[produkcja]]-Tabela3[[#This Row],[Suma z wielkosc_zamowienia]]</f>
        <v>-247560</v>
      </c>
      <c r="E346" s="4" t="str">
        <f>IF(Tabela3[[#This Row],[status magazynu]]&lt;0,Tabela3[[#This Row],[produkcja]],0)</f>
        <v>12000</v>
      </c>
    </row>
    <row r="347" spans="1:5" x14ac:dyDescent="0.25">
      <c r="A347" s="5" t="s">
        <v>361</v>
      </c>
      <c r="B347" s="4">
        <v>4880</v>
      </c>
      <c r="C347" s="4" t="str">
        <f>IF(OR(WEEKDAY(Tabela3[[#This Row],[Etykiety wierszy]])=1,WEEKDAY(Tabela3[[#This Row],[Etykiety wierszy]])=7),"5000","12000")</f>
        <v>12000</v>
      </c>
      <c r="D347" s="4">
        <f>D346+Tabela3[[#This Row],[produkcja]]-Tabela3[[#This Row],[Suma z wielkosc_zamowienia]]</f>
        <v>-240440</v>
      </c>
      <c r="E347" s="4" t="str">
        <f>IF(Tabela3[[#This Row],[status magazynu]]&lt;0,Tabela3[[#This Row],[produkcja]],0)</f>
        <v>12000</v>
      </c>
    </row>
    <row r="348" spans="1:5" x14ac:dyDescent="0.25">
      <c r="A348" s="5" t="s">
        <v>362</v>
      </c>
      <c r="B348" s="4">
        <v>29640</v>
      </c>
      <c r="C348" s="4" t="str">
        <f>IF(OR(WEEKDAY(Tabela3[[#This Row],[Etykiety wierszy]])=1,WEEKDAY(Tabela3[[#This Row],[Etykiety wierszy]])=7),"5000","12000")</f>
        <v>12000</v>
      </c>
      <c r="D348" s="4">
        <f>D347+Tabela3[[#This Row],[produkcja]]-Tabela3[[#This Row],[Suma z wielkosc_zamowienia]]</f>
        <v>-258080</v>
      </c>
      <c r="E348" s="4" t="str">
        <f>IF(Tabela3[[#This Row],[status magazynu]]&lt;0,Tabela3[[#This Row],[produkcja]],0)</f>
        <v>12000</v>
      </c>
    </row>
    <row r="349" spans="1:5" x14ac:dyDescent="0.25">
      <c r="A349" s="5" t="s">
        <v>363</v>
      </c>
      <c r="B349" s="4">
        <v>13310</v>
      </c>
      <c r="C349" s="4" t="str">
        <f>IF(OR(WEEKDAY(Tabela3[[#This Row],[Etykiety wierszy]])=1,WEEKDAY(Tabela3[[#This Row],[Etykiety wierszy]])=7),"5000","12000")</f>
        <v>12000</v>
      </c>
      <c r="D349" s="4">
        <f>D348+Tabela3[[#This Row],[produkcja]]-Tabela3[[#This Row],[Suma z wielkosc_zamowienia]]</f>
        <v>-259390</v>
      </c>
      <c r="E349" s="4" t="str">
        <f>IF(Tabela3[[#This Row],[status magazynu]]&lt;0,Tabela3[[#This Row],[produkcja]],0)</f>
        <v>12000</v>
      </c>
    </row>
    <row r="350" spans="1:5" x14ac:dyDescent="0.25">
      <c r="A350" s="5" t="s">
        <v>364</v>
      </c>
      <c r="B350" s="4">
        <v>3940</v>
      </c>
      <c r="C350" s="4" t="str">
        <f>IF(OR(WEEKDAY(Tabela3[[#This Row],[Etykiety wierszy]])=1,WEEKDAY(Tabela3[[#This Row],[Etykiety wierszy]])=7),"5000","12000")</f>
        <v>5000</v>
      </c>
      <c r="D350" s="4">
        <f>D349+Tabela3[[#This Row],[produkcja]]-Tabela3[[#This Row],[Suma z wielkosc_zamowienia]]</f>
        <v>-258330</v>
      </c>
      <c r="E350" s="4" t="str">
        <f>IF(Tabela3[[#This Row],[status magazynu]]&lt;0,Tabela3[[#This Row],[produkcja]],0)</f>
        <v>5000</v>
      </c>
    </row>
    <row r="351" spans="1:5" x14ac:dyDescent="0.25">
      <c r="A351" s="5" t="s">
        <v>365</v>
      </c>
      <c r="B351" s="4">
        <v>4400</v>
      </c>
      <c r="C351" s="4" t="str">
        <f>IF(OR(WEEKDAY(Tabela3[[#This Row],[Etykiety wierszy]])=1,WEEKDAY(Tabela3[[#This Row],[Etykiety wierszy]])=7),"5000","12000")</f>
        <v>5000</v>
      </c>
      <c r="D351" s="4">
        <f>D350+Tabela3[[#This Row],[produkcja]]-Tabela3[[#This Row],[Suma z wielkosc_zamowienia]]</f>
        <v>-257730</v>
      </c>
      <c r="E351" s="4" t="str">
        <f>IF(Tabela3[[#This Row],[status magazynu]]&lt;0,Tabela3[[#This Row],[produkcja]],0)</f>
        <v>5000</v>
      </c>
    </row>
    <row r="352" spans="1:5" x14ac:dyDescent="0.25">
      <c r="A352" s="5" t="s">
        <v>366</v>
      </c>
      <c r="B352" s="4">
        <v>18970</v>
      </c>
      <c r="C352" s="4" t="str">
        <f>IF(OR(WEEKDAY(Tabela3[[#This Row],[Etykiety wierszy]])=1,WEEKDAY(Tabela3[[#This Row],[Etykiety wierszy]])=7),"5000","12000")</f>
        <v>12000</v>
      </c>
      <c r="D352" s="4">
        <f>D351+Tabela3[[#This Row],[produkcja]]-Tabela3[[#This Row],[Suma z wielkosc_zamowienia]]</f>
        <v>-264700</v>
      </c>
      <c r="E352" s="4" t="str">
        <f>IF(Tabela3[[#This Row],[status magazynu]]&lt;0,Tabela3[[#This Row],[produkcja]],0)</f>
        <v>12000</v>
      </c>
    </row>
    <row r="353" spans="1:5" x14ac:dyDescent="0.25">
      <c r="A353" s="5" t="s">
        <v>367</v>
      </c>
      <c r="B353" s="4">
        <v>14040</v>
      </c>
      <c r="C353" s="4" t="str">
        <f>IF(OR(WEEKDAY(Tabela3[[#This Row],[Etykiety wierszy]])=1,WEEKDAY(Tabela3[[#This Row],[Etykiety wierszy]])=7),"5000","12000")</f>
        <v>12000</v>
      </c>
      <c r="D353" s="4">
        <f>D352+Tabela3[[#This Row],[produkcja]]-Tabela3[[#This Row],[Suma z wielkosc_zamowienia]]</f>
        <v>-266740</v>
      </c>
      <c r="E353" s="4" t="str">
        <f>IF(Tabela3[[#This Row],[status magazynu]]&lt;0,Tabela3[[#This Row],[produkcja]],0)</f>
        <v>12000</v>
      </c>
    </row>
    <row r="354" spans="1:5" x14ac:dyDescent="0.25">
      <c r="A354" s="5" t="s">
        <v>368</v>
      </c>
      <c r="B354" s="4">
        <v>8590</v>
      </c>
      <c r="C354" s="4" t="str">
        <f>IF(OR(WEEKDAY(Tabela3[[#This Row],[Etykiety wierszy]])=1,WEEKDAY(Tabela3[[#This Row],[Etykiety wierszy]])=7),"5000","12000")</f>
        <v>12000</v>
      </c>
      <c r="D354" s="4">
        <f>D353+Tabela3[[#This Row],[produkcja]]-Tabela3[[#This Row],[Suma z wielkosc_zamowienia]]</f>
        <v>-263330</v>
      </c>
      <c r="E354" s="4" t="str">
        <f>IF(Tabela3[[#This Row],[status magazynu]]&lt;0,Tabela3[[#This Row],[produkcja]],0)</f>
        <v>12000</v>
      </c>
    </row>
    <row r="355" spans="1:5" x14ac:dyDescent="0.25">
      <c r="A355" s="5" t="s">
        <v>369</v>
      </c>
      <c r="B355" s="4">
        <v>1880</v>
      </c>
      <c r="C355" s="4" t="str">
        <f>IF(OR(WEEKDAY(Tabela3[[#This Row],[Etykiety wierszy]])=1,WEEKDAY(Tabela3[[#This Row],[Etykiety wierszy]])=7),"5000","12000")</f>
        <v>12000</v>
      </c>
      <c r="D355" s="4">
        <f>D354+Tabela3[[#This Row],[produkcja]]-Tabela3[[#This Row],[Suma z wielkosc_zamowienia]]</f>
        <v>-253210</v>
      </c>
      <c r="E355" s="4" t="str">
        <f>IF(Tabela3[[#This Row],[status magazynu]]&lt;0,Tabela3[[#This Row],[produkcja]],0)</f>
        <v>12000</v>
      </c>
    </row>
    <row r="356" spans="1:5" x14ac:dyDescent="0.25">
      <c r="A356" s="5" t="s">
        <v>370</v>
      </c>
      <c r="B356" s="4">
        <v>6990</v>
      </c>
      <c r="C356" s="4" t="str">
        <f>IF(OR(WEEKDAY(Tabela3[[#This Row],[Etykiety wierszy]])=1,WEEKDAY(Tabela3[[#This Row],[Etykiety wierszy]])=7),"5000","12000")</f>
        <v>12000</v>
      </c>
      <c r="D356" s="4">
        <f>D355+Tabela3[[#This Row],[produkcja]]-Tabela3[[#This Row],[Suma z wielkosc_zamowienia]]</f>
        <v>-248200</v>
      </c>
      <c r="E356" s="4" t="str">
        <f>IF(Tabela3[[#This Row],[status magazynu]]&lt;0,Tabela3[[#This Row],[produkcja]],0)</f>
        <v>12000</v>
      </c>
    </row>
    <row r="357" spans="1:5" x14ac:dyDescent="0.25">
      <c r="A357" s="5" t="s">
        <v>371</v>
      </c>
      <c r="B357" s="4">
        <v>14940</v>
      </c>
      <c r="C357" s="4" t="str">
        <f>IF(OR(WEEKDAY(Tabela3[[#This Row],[Etykiety wierszy]])=1,WEEKDAY(Tabela3[[#This Row],[Etykiety wierszy]])=7),"5000","12000")</f>
        <v>5000</v>
      </c>
      <c r="D357" s="4">
        <f>D356+Tabela3[[#This Row],[produkcja]]-Tabela3[[#This Row],[Suma z wielkosc_zamowienia]]</f>
        <v>-258140</v>
      </c>
      <c r="E357" s="4" t="str">
        <f>IF(Tabela3[[#This Row],[status magazynu]]&lt;0,Tabela3[[#This Row],[produkcja]],0)</f>
        <v>5000</v>
      </c>
    </row>
    <row r="358" spans="1:5" x14ac:dyDescent="0.25">
      <c r="A358" s="5" t="s">
        <v>372</v>
      </c>
      <c r="B358" s="4">
        <v>4270</v>
      </c>
      <c r="C358" s="4" t="str">
        <f>IF(OR(WEEKDAY(Tabela3[[#This Row],[Etykiety wierszy]])=1,WEEKDAY(Tabela3[[#This Row],[Etykiety wierszy]])=7),"5000","12000")</f>
        <v>5000</v>
      </c>
      <c r="D358" s="4">
        <f>D357+Tabela3[[#This Row],[produkcja]]-Tabela3[[#This Row],[Suma z wielkosc_zamowienia]]</f>
        <v>-257410</v>
      </c>
      <c r="E358" s="4" t="str">
        <f>IF(Tabela3[[#This Row],[status magazynu]]&lt;0,Tabela3[[#This Row],[produkcja]],0)</f>
        <v>5000</v>
      </c>
    </row>
    <row r="359" spans="1:5" x14ac:dyDescent="0.25">
      <c r="A359" s="5" t="s">
        <v>373</v>
      </c>
      <c r="B359" s="4">
        <v>1590</v>
      </c>
      <c r="C359" s="4" t="str">
        <f>IF(OR(WEEKDAY(Tabela3[[#This Row],[Etykiety wierszy]])=1,WEEKDAY(Tabela3[[#This Row],[Etykiety wierszy]])=7),"5000","12000")</f>
        <v>12000</v>
      </c>
      <c r="D359" s="4">
        <f>D358+Tabela3[[#This Row],[produkcja]]-Tabela3[[#This Row],[Suma z wielkosc_zamowienia]]</f>
        <v>-247000</v>
      </c>
      <c r="E359" s="4" t="str">
        <f>IF(Tabela3[[#This Row],[status magazynu]]&lt;0,Tabela3[[#This Row],[produkcja]],0)</f>
        <v>12000</v>
      </c>
    </row>
    <row r="360" spans="1:5" x14ac:dyDescent="0.25">
      <c r="A360" s="5" t="s">
        <v>374</v>
      </c>
      <c r="B360" s="4">
        <v>15020</v>
      </c>
      <c r="C360" s="4" t="str">
        <f>IF(OR(WEEKDAY(Tabela3[[#This Row],[Etykiety wierszy]])=1,WEEKDAY(Tabela3[[#This Row],[Etykiety wierszy]])=7),"5000","12000")</f>
        <v>12000</v>
      </c>
      <c r="D360" s="4">
        <f>D359+Tabela3[[#This Row],[produkcja]]-Tabela3[[#This Row],[Suma z wielkosc_zamowienia]]</f>
        <v>-250020</v>
      </c>
      <c r="E360" s="4" t="str">
        <f>IF(Tabela3[[#This Row],[status magazynu]]&lt;0,Tabela3[[#This Row],[produkcja]],0)</f>
        <v>12000</v>
      </c>
    </row>
    <row r="361" spans="1:5" x14ac:dyDescent="0.25">
      <c r="A361" s="5" t="s">
        <v>375</v>
      </c>
      <c r="B361" s="4">
        <v>25870</v>
      </c>
      <c r="C361" s="4" t="str">
        <f>IF(OR(WEEKDAY(Tabela3[[#This Row],[Etykiety wierszy]])=1,WEEKDAY(Tabela3[[#This Row],[Etykiety wierszy]])=7),"5000","12000")</f>
        <v>12000</v>
      </c>
      <c r="D361" s="4">
        <f>D360+Tabela3[[#This Row],[produkcja]]-Tabela3[[#This Row],[Suma z wielkosc_zamowienia]]</f>
        <v>-263890</v>
      </c>
      <c r="E361" s="4" t="str">
        <f>IF(Tabela3[[#This Row],[status magazynu]]&lt;0,Tabela3[[#This Row],[produkcja]],0)</f>
        <v>12000</v>
      </c>
    </row>
    <row r="362" spans="1:5" x14ac:dyDescent="0.25">
      <c r="A362" s="5" t="s">
        <v>376</v>
      </c>
      <c r="B362" s="4">
        <v>10050</v>
      </c>
      <c r="C362" s="4" t="str">
        <f>IF(OR(WEEKDAY(Tabela3[[#This Row],[Etykiety wierszy]])=1,WEEKDAY(Tabela3[[#This Row],[Etykiety wierszy]])=7),"5000","12000")</f>
        <v>12000</v>
      </c>
      <c r="D362" s="4">
        <f>D361+Tabela3[[#This Row],[produkcja]]-Tabela3[[#This Row],[Suma z wielkosc_zamowienia]]</f>
        <v>-261940</v>
      </c>
      <c r="E362" s="4" t="str">
        <f>IF(Tabela3[[#This Row],[status magazynu]]&lt;0,Tabela3[[#This Row],[produkcja]],0)</f>
        <v>12000</v>
      </c>
    </row>
    <row r="363" spans="1:5" x14ac:dyDescent="0.25">
      <c r="A363" s="5" t="s">
        <v>377</v>
      </c>
      <c r="B363" s="4">
        <v>11440</v>
      </c>
      <c r="C363" s="4" t="str">
        <f>IF(OR(WEEKDAY(Tabela3[[#This Row],[Etykiety wierszy]])=1,WEEKDAY(Tabela3[[#This Row],[Etykiety wierszy]])=7),"5000","12000")</f>
        <v>12000</v>
      </c>
      <c r="D363" s="4">
        <f>D362+Tabela3[[#This Row],[produkcja]]-Tabela3[[#This Row],[Suma z wielkosc_zamowienia]]</f>
        <v>-261380</v>
      </c>
      <c r="E363" s="4" t="str">
        <f>IF(Tabela3[[#This Row],[status magazynu]]&lt;0,Tabela3[[#This Row],[produkcja]],0)</f>
        <v>12000</v>
      </c>
    </row>
    <row r="364" spans="1:5" x14ac:dyDescent="0.25">
      <c r="A364" s="5" t="s">
        <v>378</v>
      </c>
      <c r="B364" s="4">
        <v>14050</v>
      </c>
      <c r="C364" s="4" t="str">
        <f>IF(OR(WEEKDAY(Tabela3[[#This Row],[Etykiety wierszy]])=1,WEEKDAY(Tabela3[[#This Row],[Etykiety wierszy]])=7),"5000","12000")</f>
        <v>5000</v>
      </c>
      <c r="D364" s="4">
        <f>D363+Tabela3[[#This Row],[produkcja]]-Tabela3[[#This Row],[Suma z wielkosc_zamowienia]]</f>
        <v>-270430</v>
      </c>
      <c r="E364" s="4" t="str">
        <f>IF(Tabela3[[#This Row],[status magazynu]]&lt;0,Tabela3[[#This Row],[produkcja]],0)</f>
        <v>5000</v>
      </c>
    </row>
    <row r="365" spans="1:5" x14ac:dyDescent="0.25">
      <c r="A365" s="5" t="s">
        <v>379</v>
      </c>
      <c r="B365" s="4">
        <v>6290</v>
      </c>
      <c r="C365" s="4" t="str">
        <f>IF(OR(WEEKDAY(Tabela3[[#This Row],[Etykiety wierszy]])=1,WEEKDAY(Tabela3[[#This Row],[Etykiety wierszy]])=7),"5000","12000")</f>
        <v>5000</v>
      </c>
      <c r="D365" s="4">
        <f>D364+Tabela3[[#This Row],[produkcja]]-Tabela3[[#This Row],[Suma z wielkosc_zamowienia]]</f>
        <v>-271720</v>
      </c>
      <c r="E365" s="4" t="str">
        <f>IF(Tabela3[[#This Row],[status magazynu]]&lt;0,Tabela3[[#This Row],[produkcja]],0)</f>
        <v>5000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A393-7D58-4EE4-B8D2-0DD5145F86A8}">
  <dimension ref="A1:I756"/>
  <sheetViews>
    <sheetView workbookViewId="0">
      <selection activeCell="G4" sqref="G4"/>
    </sheetView>
  </sheetViews>
  <sheetFormatPr defaultRowHeight="15" x14ac:dyDescent="0.25"/>
  <cols>
    <col min="1" max="1" width="16.85546875" customWidth="1"/>
    <col min="2" max="2" width="10.85546875" customWidth="1"/>
    <col min="3" max="3" width="13.5703125" customWidth="1"/>
    <col min="4" max="4" width="22.5703125" customWidth="1"/>
    <col min="5" max="5" width="22.42578125" customWidth="1"/>
    <col min="6" max="6" width="23.5703125" style="7" customWidth="1"/>
    <col min="7" max="7" width="57.5703125" customWidth="1"/>
    <col min="8" max="8" width="18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380</v>
      </c>
      <c r="D1" t="s">
        <v>2</v>
      </c>
      <c r="E1" t="s">
        <v>3</v>
      </c>
      <c r="F1" s="7" t="s">
        <v>392</v>
      </c>
      <c r="G1" s="7" t="s">
        <v>409</v>
      </c>
      <c r="H1" s="7" t="s">
        <v>408</v>
      </c>
      <c r="I1" s="7" t="s">
        <v>410</v>
      </c>
    </row>
    <row r="2" spans="1:9" x14ac:dyDescent="0.25">
      <c r="A2">
        <v>1</v>
      </c>
      <c r="B2" s="1">
        <v>44198</v>
      </c>
      <c r="C2" s="1" t="str">
        <f>IF(OR(WEEKDAY(Tabela4[[#This Row],[data]])=1,WEEKDAY(Tabela4[[#This Row],[data]])=7),"5000","12000")</f>
        <v>5000</v>
      </c>
      <c r="D2" t="s">
        <v>4</v>
      </c>
      <c r="E2">
        <v>1290</v>
      </c>
      <c r="F2" s="7">
        <v>5000</v>
      </c>
      <c r="G2" s="8">
        <f>35000-1290</f>
        <v>33710</v>
      </c>
      <c r="H2" s="8">
        <v>0</v>
      </c>
      <c r="I2" s="8"/>
    </row>
    <row r="3" spans="1:9" x14ac:dyDescent="0.25">
      <c r="A3">
        <v>2</v>
      </c>
      <c r="B3" s="1">
        <v>44198</v>
      </c>
      <c r="C3" s="1" t="str">
        <f>IF(OR(WEEKDAY(Tabela4[[#This Row],[data]])=1,WEEKDAY(Tabela4[[#This Row],[data]])=7),"5000","12000")</f>
        <v>5000</v>
      </c>
      <c r="D3" t="s">
        <v>5</v>
      </c>
      <c r="E3">
        <v>4420</v>
      </c>
      <c r="F3" s="7">
        <f>IF(WEEKDAY(Tabela4[[#This Row],[data]])&lt;&gt;WEEKDAY(B2),Tabela4[[#This Row],[Kolumna1]],0)</f>
        <v>0</v>
      </c>
      <c r="G3" s="8">
        <f>IF(G2-Tabela4[[#This Row],[wielkosc_zamowienia]]+Tabela4[[#This Row],[Kolumna2]]&lt;0,G2,G2-Tabela4[[#This Row],[wielkosc_zamowienia]]+Tabela4[[#This Row],[Kolumna2]])</f>
        <v>29290</v>
      </c>
      <c r="H3" s="8">
        <f>IF(G3-Tabela4[[#This Row],[wielkosc_zamowienia]]+Tabela4[[#This Row],[Kolumna2]]&lt;0,1,0)</f>
        <v>0</v>
      </c>
      <c r="I3" s="8"/>
    </row>
    <row r="4" spans="1:9" x14ac:dyDescent="0.25">
      <c r="A4">
        <v>3</v>
      </c>
      <c r="B4" s="1">
        <v>44198</v>
      </c>
      <c r="C4" s="1" t="str">
        <f>IF(OR(WEEKDAY(Tabela4[[#This Row],[data]])=1,WEEKDAY(Tabela4[[#This Row],[data]])=7),"5000","12000")</f>
        <v>5000</v>
      </c>
      <c r="D4" t="s">
        <v>6</v>
      </c>
      <c r="E4">
        <v>5190</v>
      </c>
      <c r="F4" s="7">
        <f>IF(Tabela4[[#This Row],[data]]&lt;&gt;B3,Tabela4[[#This Row],[Kolumna1]],0)</f>
        <v>0</v>
      </c>
      <c r="G4" s="8">
        <f>IF(G3-Tabela4[[#This Row],[wielkosc_zamowienia]]+Tabela4[[#This Row],[Kolumna2]]&lt;0,G3,G3-Tabela4[[#This Row],[wielkosc_zamowienia]]+Tabela4[[#This Row],[Kolumna2]])</f>
        <v>24100</v>
      </c>
      <c r="H4" s="8">
        <f>IF(G4-Tabela4[[#This Row],[wielkosc_zamowienia]]+Tabela4[[#This Row],[Kolumna2]]&lt;0,1,0)</f>
        <v>0</v>
      </c>
      <c r="I4" s="8"/>
    </row>
    <row r="5" spans="1:9" x14ac:dyDescent="0.25">
      <c r="A5">
        <v>4</v>
      </c>
      <c r="B5" s="1">
        <v>44199</v>
      </c>
      <c r="C5" s="1" t="str">
        <f>IF(OR(WEEKDAY(Tabela4[[#This Row],[data]])=1,WEEKDAY(Tabela4[[#This Row],[data]])=7),"5000","12000")</f>
        <v>5000</v>
      </c>
      <c r="D5" t="s">
        <v>7</v>
      </c>
      <c r="E5">
        <v>950</v>
      </c>
      <c r="F5" s="7" t="str">
        <f>IF(Tabela4[[#This Row],[data]]&lt;&gt;B4,Tabela4[[#This Row],[Kolumna1]],0)</f>
        <v>5000</v>
      </c>
      <c r="G5" s="8">
        <f>IF(G4-Tabela4[[#This Row],[wielkosc_zamowienia]]+Tabela4[[#This Row],[Kolumna2]]&lt;0,G4,G4-Tabela4[[#This Row],[wielkosc_zamowienia]]+Tabela4[[#This Row],[Kolumna2]])</f>
        <v>28150</v>
      </c>
      <c r="H5" s="8">
        <f>IF(G5-Tabela4[[#This Row],[wielkosc_zamowienia]]+Tabela4[[#This Row],[Kolumna2]]&lt;0,1,0)</f>
        <v>0</v>
      </c>
      <c r="I5" s="8"/>
    </row>
    <row r="6" spans="1:9" x14ac:dyDescent="0.25">
      <c r="A6">
        <v>5</v>
      </c>
      <c r="B6" s="1">
        <v>44199</v>
      </c>
      <c r="C6" s="1" t="str">
        <f>IF(OR(WEEKDAY(Tabela4[[#This Row],[data]])=1,WEEKDAY(Tabela4[[#This Row],[data]])=7),"5000","12000")</f>
        <v>5000</v>
      </c>
      <c r="D6" t="s">
        <v>6</v>
      </c>
      <c r="E6">
        <v>6000</v>
      </c>
      <c r="F6" s="7">
        <f>IF(Tabela4[[#This Row],[data]]&lt;&gt;B5,Tabela4[[#This Row],[Kolumna1]],0)</f>
        <v>0</v>
      </c>
      <c r="G6" s="8">
        <f>IF(G5-Tabela4[[#This Row],[wielkosc_zamowienia]]+Tabela4[[#This Row],[Kolumna2]]&lt;0,G5,G5-Tabela4[[#This Row],[wielkosc_zamowienia]]+Tabela4[[#This Row],[Kolumna2]])</f>
        <v>22150</v>
      </c>
      <c r="H6" s="8">
        <f>IF(G6-Tabela4[[#This Row],[wielkosc_zamowienia]]+Tabela4[[#This Row],[Kolumna2]]&lt;0,1,0)</f>
        <v>0</v>
      </c>
      <c r="I6" s="8"/>
    </row>
    <row r="7" spans="1:9" x14ac:dyDescent="0.25">
      <c r="A7">
        <v>6</v>
      </c>
      <c r="B7" s="1">
        <v>44199</v>
      </c>
      <c r="C7" s="1" t="str">
        <f>IF(OR(WEEKDAY(Tabela4[[#This Row],[data]])=1,WEEKDAY(Tabela4[[#This Row],[data]])=7),"5000","12000")</f>
        <v>5000</v>
      </c>
      <c r="D7" t="s">
        <v>5</v>
      </c>
      <c r="E7">
        <v>8530</v>
      </c>
      <c r="F7" s="7">
        <f>IF(Tabela4[[#This Row],[data]]&lt;&gt;B6,Tabela4[[#This Row],[Kolumna1]],0)</f>
        <v>0</v>
      </c>
      <c r="G7" s="8">
        <f>IF(G6-Tabela4[[#This Row],[wielkosc_zamowienia]]+Tabela4[[#This Row],[Kolumna2]]&lt;0,G6,G6-Tabela4[[#This Row],[wielkosc_zamowienia]]+Tabela4[[#This Row],[Kolumna2]])</f>
        <v>13620</v>
      </c>
      <c r="H7" s="8">
        <f>IF(G7-Tabela4[[#This Row],[wielkosc_zamowienia]]+Tabela4[[#This Row],[Kolumna2]]&lt;0,1,0)</f>
        <v>0</v>
      </c>
      <c r="I7" s="8"/>
    </row>
    <row r="8" spans="1:9" x14ac:dyDescent="0.25">
      <c r="A8">
        <v>7</v>
      </c>
      <c r="B8" s="1">
        <v>44200</v>
      </c>
      <c r="C8" s="1" t="str">
        <f>IF(OR(WEEKDAY(Tabela4[[#This Row],[data]])=1,WEEKDAY(Tabela4[[#This Row],[data]])=7),"5000","12000")</f>
        <v>12000</v>
      </c>
      <c r="D8" t="s">
        <v>7</v>
      </c>
      <c r="E8">
        <v>1140</v>
      </c>
      <c r="F8" s="7" t="str">
        <f>IF(Tabela4[[#This Row],[data]]&lt;&gt;B7,Tabela4[[#This Row],[Kolumna1]],0)</f>
        <v>12000</v>
      </c>
      <c r="G8" s="8">
        <f>IF(G7-Tabela4[[#This Row],[wielkosc_zamowienia]]+Tabela4[[#This Row],[Kolumna2]]&lt;0,G7,G7-Tabela4[[#This Row],[wielkosc_zamowienia]]+Tabela4[[#This Row],[Kolumna2]])</f>
        <v>24480</v>
      </c>
      <c r="H8" s="8">
        <f>IF(G8-Tabela4[[#This Row],[wielkosc_zamowienia]]+Tabela4[[#This Row],[Kolumna2]]&lt;0,1,0)</f>
        <v>0</v>
      </c>
      <c r="I8" s="8"/>
    </row>
    <row r="9" spans="1:9" x14ac:dyDescent="0.25">
      <c r="A9">
        <v>8</v>
      </c>
      <c r="B9" s="1">
        <v>44200</v>
      </c>
      <c r="C9" s="1" t="str">
        <f>IF(OR(WEEKDAY(Tabela4[[#This Row],[data]])=1,WEEKDAY(Tabela4[[#This Row],[data]])=7),"5000","12000")</f>
        <v>12000</v>
      </c>
      <c r="D9" t="s">
        <v>5</v>
      </c>
      <c r="E9">
        <v>2460</v>
      </c>
      <c r="F9" s="7">
        <f>IF(Tabela4[[#This Row],[data]]&lt;&gt;B8,Tabela4[[#This Row],[Kolumna1]],0)</f>
        <v>0</v>
      </c>
      <c r="G9" s="8">
        <f>IF(G8-Tabela4[[#This Row],[wielkosc_zamowienia]]+Tabela4[[#This Row],[Kolumna2]]&lt;0,G8,G8-Tabela4[[#This Row],[wielkosc_zamowienia]]+Tabela4[[#This Row],[Kolumna2]])</f>
        <v>22020</v>
      </c>
      <c r="H9" s="8">
        <f>IF(G9-Tabela4[[#This Row],[wielkosc_zamowienia]]+Tabela4[[#This Row],[Kolumna2]]&lt;0,1,0)</f>
        <v>0</v>
      </c>
      <c r="I9" s="8"/>
    </row>
    <row r="10" spans="1:9" x14ac:dyDescent="0.25">
      <c r="A10">
        <v>9</v>
      </c>
      <c r="B10" s="1">
        <v>44201</v>
      </c>
      <c r="C10" s="1" t="str">
        <f>IF(OR(WEEKDAY(Tabela4[[#This Row],[data]])=1,WEEKDAY(Tabela4[[#This Row],[data]])=7),"5000","12000")</f>
        <v>12000</v>
      </c>
      <c r="D10" t="s">
        <v>6</v>
      </c>
      <c r="E10">
        <v>7520</v>
      </c>
      <c r="F10" s="7" t="str">
        <f>IF(Tabela4[[#This Row],[data]]&lt;&gt;B9,Tabela4[[#This Row],[Kolumna1]],0)</f>
        <v>12000</v>
      </c>
      <c r="G10" s="8">
        <f>IF(G9-Tabela4[[#This Row],[wielkosc_zamowienia]]+Tabela4[[#This Row],[Kolumna2]]&lt;0,G9,G9-Tabela4[[#This Row],[wielkosc_zamowienia]]+Tabela4[[#This Row],[Kolumna2]])</f>
        <v>26500</v>
      </c>
      <c r="H10" s="8">
        <f>IF(G10-Tabela4[[#This Row],[wielkosc_zamowienia]]+Tabela4[[#This Row],[Kolumna2]]&lt;0,1,0)</f>
        <v>0</v>
      </c>
      <c r="I10" s="8"/>
    </row>
    <row r="11" spans="1:9" x14ac:dyDescent="0.25">
      <c r="A11">
        <v>10</v>
      </c>
      <c r="B11" s="1">
        <v>44201</v>
      </c>
      <c r="C11" s="1" t="str">
        <f>IF(OR(WEEKDAY(Tabela4[[#This Row],[data]])=1,WEEKDAY(Tabela4[[#This Row],[data]])=7),"5000","12000")</f>
        <v>12000</v>
      </c>
      <c r="D11" t="s">
        <v>5</v>
      </c>
      <c r="E11">
        <v>7920</v>
      </c>
      <c r="F11" s="7">
        <f>IF(Tabela4[[#This Row],[data]]&lt;&gt;B10,Tabela4[[#This Row],[Kolumna1]],0)</f>
        <v>0</v>
      </c>
      <c r="G11" s="8">
        <f>IF(G10-Tabela4[[#This Row],[wielkosc_zamowienia]]+Tabela4[[#This Row],[Kolumna2]]&lt;0,G10,G10-Tabela4[[#This Row],[wielkosc_zamowienia]]+Tabela4[[#This Row],[Kolumna2]])</f>
        <v>18580</v>
      </c>
      <c r="H11" s="8">
        <f>IF(G11-Tabela4[[#This Row],[wielkosc_zamowienia]]+Tabela4[[#This Row],[Kolumna2]]&lt;0,1,0)</f>
        <v>0</v>
      </c>
      <c r="I11" s="8"/>
    </row>
    <row r="12" spans="1:9" x14ac:dyDescent="0.25">
      <c r="A12">
        <v>11</v>
      </c>
      <c r="B12" s="1">
        <v>44201</v>
      </c>
      <c r="C12" s="1" t="str">
        <f>IF(OR(WEEKDAY(Tabela4[[#This Row],[data]])=1,WEEKDAY(Tabela4[[#This Row],[data]])=7),"5000","12000")</f>
        <v>12000</v>
      </c>
      <c r="D12" t="s">
        <v>4</v>
      </c>
      <c r="E12">
        <v>1430</v>
      </c>
      <c r="F12" s="7">
        <f>IF(Tabela4[[#This Row],[data]]&lt;&gt;B11,Tabela4[[#This Row],[Kolumna1]],0)</f>
        <v>0</v>
      </c>
      <c r="G12" s="8">
        <f>IF(G11-Tabela4[[#This Row],[wielkosc_zamowienia]]+Tabela4[[#This Row],[Kolumna2]]&lt;0,G11,G11-Tabela4[[#This Row],[wielkosc_zamowienia]]+Tabela4[[#This Row],[Kolumna2]])</f>
        <v>17150</v>
      </c>
      <c r="H12" s="8">
        <f>IF(G12-Tabela4[[#This Row],[wielkosc_zamowienia]]+Tabela4[[#This Row],[Kolumna2]]&lt;0,1,0)</f>
        <v>0</v>
      </c>
      <c r="I12" s="8"/>
    </row>
    <row r="13" spans="1:9" x14ac:dyDescent="0.25">
      <c r="A13">
        <v>12</v>
      </c>
      <c r="B13" s="1">
        <v>44202</v>
      </c>
      <c r="C13" s="1" t="str">
        <f>IF(OR(WEEKDAY(Tabela4[[#This Row],[data]])=1,WEEKDAY(Tabela4[[#This Row],[data]])=7),"5000","12000")</f>
        <v>12000</v>
      </c>
      <c r="D13" t="s">
        <v>7</v>
      </c>
      <c r="E13">
        <v>1500</v>
      </c>
      <c r="F13" s="7" t="str">
        <f>IF(Tabela4[[#This Row],[data]]&lt;&gt;B12,Tabela4[[#This Row],[Kolumna1]],0)</f>
        <v>12000</v>
      </c>
      <c r="G13" s="8">
        <f>IF(G12-Tabela4[[#This Row],[wielkosc_zamowienia]]+Tabela4[[#This Row],[Kolumna2]]&lt;0,G12,G12-Tabela4[[#This Row],[wielkosc_zamowienia]]+Tabela4[[#This Row],[Kolumna2]])</f>
        <v>27650</v>
      </c>
      <c r="H13" s="8">
        <f>IF(G13-Tabela4[[#This Row],[wielkosc_zamowienia]]+Tabela4[[#This Row],[Kolumna2]]&lt;0,1,0)</f>
        <v>0</v>
      </c>
      <c r="I13" s="8"/>
    </row>
    <row r="14" spans="1:9" x14ac:dyDescent="0.25">
      <c r="A14">
        <v>13</v>
      </c>
      <c r="B14" s="1">
        <v>44202</v>
      </c>
      <c r="C14" s="1" t="str">
        <f>IF(OR(WEEKDAY(Tabela4[[#This Row],[data]])=1,WEEKDAY(Tabela4[[#This Row],[data]])=7),"5000","12000")</f>
        <v>12000</v>
      </c>
      <c r="D14" t="s">
        <v>4</v>
      </c>
      <c r="E14">
        <v>5540</v>
      </c>
      <c r="F14" s="7">
        <f>IF(Tabela4[[#This Row],[data]]&lt;&gt;B13,Tabela4[[#This Row],[Kolumna1]],0)</f>
        <v>0</v>
      </c>
      <c r="G14" s="8">
        <f>IF(G13-Tabela4[[#This Row],[wielkosc_zamowienia]]+Tabela4[[#This Row],[Kolumna2]]&lt;0,G13,G13-Tabela4[[#This Row],[wielkosc_zamowienia]]+Tabela4[[#This Row],[Kolumna2]])</f>
        <v>22110</v>
      </c>
      <c r="H14" s="8">
        <f>IF(G14-Tabela4[[#This Row],[wielkosc_zamowienia]]+Tabela4[[#This Row],[Kolumna2]]&lt;0,1,0)</f>
        <v>0</v>
      </c>
      <c r="I14" s="8"/>
    </row>
    <row r="15" spans="1:9" x14ac:dyDescent="0.25">
      <c r="A15">
        <v>14</v>
      </c>
      <c r="B15" s="1">
        <v>44202</v>
      </c>
      <c r="C15" s="1" t="str">
        <f>IF(OR(WEEKDAY(Tabela4[[#This Row],[data]])=1,WEEKDAY(Tabela4[[#This Row],[data]])=7),"5000","12000")</f>
        <v>12000</v>
      </c>
      <c r="D15" t="s">
        <v>6</v>
      </c>
      <c r="E15">
        <v>7340</v>
      </c>
      <c r="F15" s="7">
        <f>IF(Tabela4[[#This Row],[data]]&lt;&gt;B14,Tabela4[[#This Row],[Kolumna1]],0)</f>
        <v>0</v>
      </c>
      <c r="G15" s="8">
        <f>IF(G14-Tabela4[[#This Row],[wielkosc_zamowienia]]+Tabela4[[#This Row],[Kolumna2]]&lt;0,G14,G14-Tabela4[[#This Row],[wielkosc_zamowienia]]+Tabela4[[#This Row],[Kolumna2]])</f>
        <v>14770</v>
      </c>
      <c r="H15" s="8">
        <f>IF(G15-Tabela4[[#This Row],[wielkosc_zamowienia]]+Tabela4[[#This Row],[Kolumna2]]&lt;0,1,0)</f>
        <v>0</v>
      </c>
      <c r="I15" s="8"/>
    </row>
    <row r="16" spans="1:9" x14ac:dyDescent="0.25">
      <c r="A16">
        <v>15</v>
      </c>
      <c r="B16" s="1">
        <v>44203</v>
      </c>
      <c r="C16" s="1" t="str">
        <f>IF(OR(WEEKDAY(Tabela4[[#This Row],[data]])=1,WEEKDAY(Tabela4[[#This Row],[data]])=7),"5000","12000")</f>
        <v>12000</v>
      </c>
      <c r="D16" t="s">
        <v>5</v>
      </c>
      <c r="E16">
        <v>8170</v>
      </c>
      <c r="F16" s="7" t="str">
        <f>IF(Tabela4[[#This Row],[data]]&lt;&gt;B15,Tabela4[[#This Row],[Kolumna1]],0)</f>
        <v>12000</v>
      </c>
      <c r="G16" s="8">
        <f>IF(G15-Tabela4[[#This Row],[wielkosc_zamowienia]]+Tabela4[[#This Row],[Kolumna2]]&lt;0,G15,G15-Tabela4[[#This Row],[wielkosc_zamowienia]]+Tabela4[[#This Row],[Kolumna2]])</f>
        <v>18600</v>
      </c>
      <c r="H16" s="8">
        <f>IF(G16-Tabela4[[#This Row],[wielkosc_zamowienia]]+Tabela4[[#This Row],[Kolumna2]]&lt;0,1,0)</f>
        <v>0</v>
      </c>
      <c r="I16" s="8"/>
    </row>
    <row r="17" spans="1:9" x14ac:dyDescent="0.25">
      <c r="A17">
        <v>16</v>
      </c>
      <c r="B17" s="1">
        <v>44204</v>
      </c>
      <c r="C17" s="1" t="str">
        <f>IF(OR(WEEKDAY(Tabela4[[#This Row],[data]])=1,WEEKDAY(Tabela4[[#This Row],[data]])=7),"5000","12000")</f>
        <v>12000</v>
      </c>
      <c r="D17" t="s">
        <v>4</v>
      </c>
      <c r="E17">
        <v>9410</v>
      </c>
      <c r="F17" s="7" t="str">
        <f>IF(Tabela4[[#This Row],[data]]&lt;&gt;B16,Tabela4[[#This Row],[Kolumna1]],0)</f>
        <v>12000</v>
      </c>
      <c r="G17" s="8">
        <f>IF(G16-Tabela4[[#This Row],[wielkosc_zamowienia]]+Tabela4[[#This Row],[Kolumna2]]&lt;0,G16,G16-Tabela4[[#This Row],[wielkosc_zamowienia]]+Tabela4[[#This Row],[Kolumna2]])</f>
        <v>21190</v>
      </c>
      <c r="H17" s="8">
        <f>IF(G17-Tabela4[[#This Row],[wielkosc_zamowienia]]+Tabela4[[#This Row],[Kolumna2]]&lt;0,1,0)</f>
        <v>0</v>
      </c>
      <c r="I17" s="8"/>
    </row>
    <row r="18" spans="1:9" x14ac:dyDescent="0.25">
      <c r="A18">
        <v>17</v>
      </c>
      <c r="B18" s="1">
        <v>44204</v>
      </c>
      <c r="C18" s="1" t="str">
        <f>IF(OR(WEEKDAY(Tabela4[[#This Row],[data]])=1,WEEKDAY(Tabela4[[#This Row],[data]])=7),"5000","12000")</f>
        <v>12000</v>
      </c>
      <c r="D18" t="s">
        <v>7</v>
      </c>
      <c r="E18">
        <v>4660</v>
      </c>
      <c r="F18" s="7">
        <f>IF(Tabela4[[#This Row],[data]]&lt;&gt;B17,Tabela4[[#This Row],[Kolumna1]],0)</f>
        <v>0</v>
      </c>
      <c r="G18" s="8">
        <f>IF(G17-Tabela4[[#This Row],[wielkosc_zamowienia]]+Tabela4[[#This Row],[Kolumna2]]&lt;0,G17,G17-Tabela4[[#This Row],[wielkosc_zamowienia]]+Tabela4[[#This Row],[Kolumna2]])</f>
        <v>16530</v>
      </c>
      <c r="H18" s="8">
        <f>IF(G18-Tabela4[[#This Row],[wielkosc_zamowienia]]+Tabela4[[#This Row],[Kolumna2]]&lt;0,1,0)</f>
        <v>0</v>
      </c>
      <c r="I18" s="8"/>
    </row>
    <row r="19" spans="1:9" x14ac:dyDescent="0.25">
      <c r="A19">
        <v>18</v>
      </c>
      <c r="B19" s="1">
        <v>44205</v>
      </c>
      <c r="C19" s="1" t="str">
        <f>IF(OR(WEEKDAY(Tabela4[[#This Row],[data]])=1,WEEKDAY(Tabela4[[#This Row],[data]])=7),"5000","12000")</f>
        <v>5000</v>
      </c>
      <c r="D19" t="s">
        <v>4</v>
      </c>
      <c r="E19">
        <v>2240</v>
      </c>
      <c r="F19" s="7" t="str">
        <f>IF(Tabela4[[#This Row],[data]]&lt;&gt;B18,Tabela4[[#This Row],[Kolumna1]],0)</f>
        <v>5000</v>
      </c>
      <c r="G19" s="8">
        <f>IF(G18-Tabela4[[#This Row],[wielkosc_zamowienia]]+Tabela4[[#This Row],[Kolumna2]]&lt;0,G18,G18-Tabela4[[#This Row],[wielkosc_zamowienia]]+Tabela4[[#This Row],[Kolumna2]])</f>
        <v>19290</v>
      </c>
      <c r="H19" s="8">
        <f>IF(G19-Tabela4[[#This Row],[wielkosc_zamowienia]]+Tabela4[[#This Row],[Kolumna2]]&lt;0,1,0)</f>
        <v>0</v>
      </c>
      <c r="I19" s="8"/>
    </row>
    <row r="20" spans="1:9" x14ac:dyDescent="0.25">
      <c r="A20">
        <v>19</v>
      </c>
      <c r="B20" s="1">
        <v>44205</v>
      </c>
      <c r="C20" s="1" t="str">
        <f>IF(OR(WEEKDAY(Tabela4[[#This Row],[data]])=1,WEEKDAY(Tabela4[[#This Row],[data]])=7),"5000","12000")</f>
        <v>5000</v>
      </c>
      <c r="D20" t="s">
        <v>5</v>
      </c>
      <c r="E20">
        <v>6760</v>
      </c>
      <c r="F20" s="7">
        <f>IF(Tabela4[[#This Row],[data]]&lt;&gt;B19,Tabela4[[#This Row],[Kolumna1]],0)</f>
        <v>0</v>
      </c>
      <c r="G20" s="8">
        <f>IF(G19-Tabela4[[#This Row],[wielkosc_zamowienia]]+Tabela4[[#This Row],[Kolumna2]]&lt;0,G19,G19-Tabela4[[#This Row],[wielkosc_zamowienia]]+Tabela4[[#This Row],[Kolumna2]])</f>
        <v>12530</v>
      </c>
      <c r="H20" s="8">
        <f>IF(G20-Tabela4[[#This Row],[wielkosc_zamowienia]]+Tabela4[[#This Row],[Kolumna2]]&lt;0,1,0)</f>
        <v>0</v>
      </c>
      <c r="I20" s="8"/>
    </row>
    <row r="21" spans="1:9" x14ac:dyDescent="0.25">
      <c r="A21">
        <v>20</v>
      </c>
      <c r="B21" s="1">
        <v>44206</v>
      </c>
      <c r="C21" s="1" t="str">
        <f>IF(OR(WEEKDAY(Tabela4[[#This Row],[data]])=1,WEEKDAY(Tabela4[[#This Row],[data]])=7),"5000","12000")</f>
        <v>5000</v>
      </c>
      <c r="D21" t="s">
        <v>6</v>
      </c>
      <c r="E21">
        <v>7850</v>
      </c>
      <c r="F21" s="7" t="str">
        <f>IF(Tabela4[[#This Row],[data]]&lt;&gt;B20,Tabela4[[#This Row],[Kolumna1]],0)</f>
        <v>5000</v>
      </c>
      <c r="G21" s="8">
        <f>IF(G20-Tabela4[[#This Row],[wielkosc_zamowienia]]+Tabela4[[#This Row],[Kolumna2]]&lt;0,G20,G20-Tabela4[[#This Row],[wielkosc_zamowienia]]+Tabela4[[#This Row],[Kolumna2]])</f>
        <v>9680</v>
      </c>
      <c r="H21" s="8">
        <f>IF(G21-Tabela4[[#This Row],[wielkosc_zamowienia]]+Tabela4[[#This Row],[Kolumna2]]&lt;0,1,0)</f>
        <v>0</v>
      </c>
      <c r="I21" s="8"/>
    </row>
    <row r="22" spans="1:9" x14ac:dyDescent="0.25">
      <c r="A22">
        <v>21</v>
      </c>
      <c r="B22" s="1">
        <v>44207</v>
      </c>
      <c r="C22" s="1" t="str">
        <f>IF(OR(WEEKDAY(Tabela4[[#This Row],[data]])=1,WEEKDAY(Tabela4[[#This Row],[data]])=7),"5000","12000")</f>
        <v>12000</v>
      </c>
      <c r="D22" t="s">
        <v>5</v>
      </c>
      <c r="E22">
        <v>5440</v>
      </c>
      <c r="F22" s="7" t="str">
        <f>IF(Tabela4[[#This Row],[data]]&lt;&gt;B21,Tabela4[[#This Row],[Kolumna1]],0)</f>
        <v>12000</v>
      </c>
      <c r="G22" s="8">
        <f>IF(G21-Tabela4[[#This Row],[wielkosc_zamowienia]]+Tabela4[[#This Row],[Kolumna2]]&lt;0,G21,G21-Tabela4[[#This Row],[wielkosc_zamowienia]]+Tabela4[[#This Row],[Kolumna2]])</f>
        <v>16240</v>
      </c>
      <c r="H22" s="8">
        <f>IF(G22-Tabela4[[#This Row],[wielkosc_zamowienia]]+Tabela4[[#This Row],[Kolumna2]]&lt;0,1,0)</f>
        <v>0</v>
      </c>
      <c r="I22" s="8"/>
    </row>
    <row r="23" spans="1:9" x14ac:dyDescent="0.25">
      <c r="A23">
        <v>22</v>
      </c>
      <c r="B23" s="1">
        <v>44207</v>
      </c>
      <c r="C23" s="1" t="str">
        <f>IF(OR(WEEKDAY(Tabela4[[#This Row],[data]])=1,WEEKDAY(Tabela4[[#This Row],[data]])=7),"5000","12000")</f>
        <v>12000</v>
      </c>
      <c r="D23" t="s">
        <v>7</v>
      </c>
      <c r="E23">
        <v>5230</v>
      </c>
      <c r="F23" s="7">
        <f>IF(Tabela4[[#This Row],[data]]&lt;&gt;B22,Tabela4[[#This Row],[Kolumna1]],0)</f>
        <v>0</v>
      </c>
      <c r="G23" s="8">
        <f>IF(G22-Tabela4[[#This Row],[wielkosc_zamowienia]]+Tabela4[[#This Row],[Kolumna2]]&lt;0,G22,G22-Tabela4[[#This Row],[wielkosc_zamowienia]]+Tabela4[[#This Row],[Kolumna2]])</f>
        <v>11010</v>
      </c>
      <c r="H23" s="8">
        <f>IF(G23-Tabela4[[#This Row],[wielkosc_zamowienia]]+Tabela4[[#This Row],[Kolumna2]]&lt;0,1,0)</f>
        <v>0</v>
      </c>
      <c r="I23" s="8"/>
    </row>
    <row r="24" spans="1:9" x14ac:dyDescent="0.25">
      <c r="A24">
        <v>23</v>
      </c>
      <c r="B24" s="1">
        <v>44207</v>
      </c>
      <c r="C24" s="1" t="str">
        <f>IF(OR(WEEKDAY(Tabela4[[#This Row],[data]])=1,WEEKDAY(Tabela4[[#This Row],[data]])=7),"5000","12000")</f>
        <v>12000</v>
      </c>
      <c r="D24" t="s">
        <v>4</v>
      </c>
      <c r="E24">
        <v>9750</v>
      </c>
      <c r="F24" s="7">
        <f>IF(Tabela4[[#This Row],[data]]&lt;&gt;B23,Tabela4[[#This Row],[Kolumna1]],0)</f>
        <v>0</v>
      </c>
      <c r="G24" s="8">
        <f>IF(G23-Tabela4[[#This Row],[wielkosc_zamowienia]]+Tabela4[[#This Row],[Kolumna2]]&lt;0,G23,G23-Tabela4[[#This Row],[wielkosc_zamowienia]]+Tabela4[[#This Row],[Kolumna2]])</f>
        <v>1260</v>
      </c>
      <c r="H24" s="8">
        <f>IF(G24-Tabela4[[#This Row],[wielkosc_zamowienia]]+Tabela4[[#This Row],[Kolumna2]]&lt;0,1,0)</f>
        <v>1</v>
      </c>
      <c r="I24" s="8"/>
    </row>
    <row r="25" spans="1:9" x14ac:dyDescent="0.25">
      <c r="A25">
        <v>24</v>
      </c>
      <c r="B25" s="1">
        <v>44208</v>
      </c>
      <c r="C25" s="1" t="str">
        <f>IF(OR(WEEKDAY(Tabela4[[#This Row],[data]])=1,WEEKDAY(Tabela4[[#This Row],[data]])=7),"5000","12000")</f>
        <v>12000</v>
      </c>
      <c r="D25" t="s">
        <v>6</v>
      </c>
      <c r="E25">
        <v>4800</v>
      </c>
      <c r="F25" s="7" t="str">
        <f>IF(Tabela4[[#This Row],[data]]&lt;&gt;B24,Tabela4[[#This Row],[Kolumna1]],0)</f>
        <v>12000</v>
      </c>
      <c r="G25" s="8">
        <f>IF(G24-Tabela4[[#This Row],[wielkosc_zamowienia]]+Tabela4[[#This Row],[Kolumna2]]&lt;0,G24+Tabela4[[#This Row],[Kolumna2]],G24-Tabela4[[#This Row],[wielkosc_zamowienia]]+Tabela4[[#This Row],[Kolumna2]])</f>
        <v>8460</v>
      </c>
      <c r="H25" s="8">
        <f>IF(G25-Tabela4[[#This Row],[wielkosc_zamowienia]]+Tabela4[[#This Row],[Kolumna2]]&lt;0,1,0)</f>
        <v>0</v>
      </c>
      <c r="I25" s="8"/>
    </row>
    <row r="26" spans="1:9" x14ac:dyDescent="0.25">
      <c r="A26">
        <v>25</v>
      </c>
      <c r="B26" s="1">
        <v>44209</v>
      </c>
      <c r="C26" s="1" t="str">
        <f>IF(OR(WEEKDAY(Tabela4[[#This Row],[data]])=1,WEEKDAY(Tabela4[[#This Row],[data]])=7),"5000","12000")</f>
        <v>12000</v>
      </c>
      <c r="D26" t="s">
        <v>7</v>
      </c>
      <c r="E26">
        <v>8650</v>
      </c>
      <c r="F26" s="7" t="str">
        <f>IF(Tabela4[[#This Row],[data]]&lt;&gt;B25,Tabela4[[#This Row],[Kolumna1]],0)</f>
        <v>12000</v>
      </c>
      <c r="G26" s="8">
        <f>IF(G25-Tabela4[[#This Row],[wielkosc_zamowienia]]+Tabela4[[#This Row],[Kolumna2]]&lt;0,G25+Tabela4[[#This Row],[Kolumna2]],G25-Tabela4[[#This Row],[wielkosc_zamowienia]]+Tabela4[[#This Row],[Kolumna2]])</f>
        <v>11810</v>
      </c>
      <c r="H26" s="8">
        <f>IF(G26-Tabela4[[#This Row],[wielkosc_zamowienia]]+Tabela4[[#This Row],[Kolumna2]]&lt;0,1,0)</f>
        <v>0</v>
      </c>
      <c r="I26" s="8"/>
    </row>
    <row r="27" spans="1:9" x14ac:dyDescent="0.25">
      <c r="A27">
        <v>26</v>
      </c>
      <c r="B27" s="1">
        <v>44210</v>
      </c>
      <c r="C27" s="1" t="str">
        <f>IF(OR(WEEKDAY(Tabela4[[#This Row],[data]])=1,WEEKDAY(Tabela4[[#This Row],[data]])=7),"5000","12000")</f>
        <v>12000</v>
      </c>
      <c r="D27" t="s">
        <v>4</v>
      </c>
      <c r="E27">
        <v>2260</v>
      </c>
      <c r="F27" s="7" t="str">
        <f>IF(Tabela4[[#This Row],[data]]&lt;&gt;B26,Tabela4[[#This Row],[Kolumna1]],0)</f>
        <v>12000</v>
      </c>
      <c r="G27" s="8">
        <f>IF(G26-Tabela4[[#This Row],[wielkosc_zamowienia]]+Tabela4[[#This Row],[Kolumna2]]&lt;0,G26+Tabela4[[#This Row],[Kolumna2]],G26-Tabela4[[#This Row],[wielkosc_zamowienia]]+Tabela4[[#This Row],[Kolumna2]])</f>
        <v>21550</v>
      </c>
      <c r="H27" s="8">
        <f>IF(G27-Tabela4[[#This Row],[wielkosc_zamowienia]]+Tabela4[[#This Row],[Kolumna2]]&lt;0,1,0)</f>
        <v>0</v>
      </c>
      <c r="I27" s="8"/>
    </row>
    <row r="28" spans="1:9" x14ac:dyDescent="0.25">
      <c r="A28">
        <v>27</v>
      </c>
      <c r="B28" s="1">
        <v>44210</v>
      </c>
      <c r="C28" s="1" t="str">
        <f>IF(OR(WEEKDAY(Tabela4[[#This Row],[data]])=1,WEEKDAY(Tabela4[[#This Row],[data]])=7),"5000","12000")</f>
        <v>12000</v>
      </c>
      <c r="D28" t="s">
        <v>5</v>
      </c>
      <c r="E28">
        <v>5000</v>
      </c>
      <c r="F28" s="7">
        <f>IF(Tabela4[[#This Row],[data]]&lt;&gt;B27,Tabela4[[#This Row],[Kolumna1]],0)</f>
        <v>0</v>
      </c>
      <c r="G28" s="8">
        <f>IF(G27-Tabela4[[#This Row],[wielkosc_zamowienia]]+Tabela4[[#This Row],[Kolumna2]]&lt;0,G27+Tabela4[[#This Row],[Kolumna2]],G27-Tabela4[[#This Row],[wielkosc_zamowienia]]+Tabela4[[#This Row],[Kolumna2]])</f>
        <v>16550</v>
      </c>
      <c r="H28" s="8">
        <f>IF(G28-Tabela4[[#This Row],[wielkosc_zamowienia]]+Tabela4[[#This Row],[Kolumna2]]&lt;0,1,0)</f>
        <v>0</v>
      </c>
      <c r="I28" s="8"/>
    </row>
    <row r="29" spans="1:9" x14ac:dyDescent="0.25">
      <c r="A29">
        <v>28</v>
      </c>
      <c r="B29" s="1">
        <v>44210</v>
      </c>
      <c r="C29" s="1" t="str">
        <f>IF(OR(WEEKDAY(Tabela4[[#This Row],[data]])=1,WEEKDAY(Tabela4[[#This Row],[data]])=7),"5000","12000")</f>
        <v>12000</v>
      </c>
      <c r="D29" t="s">
        <v>7</v>
      </c>
      <c r="E29">
        <v>1650</v>
      </c>
      <c r="F29" s="7">
        <f>IF(Tabela4[[#This Row],[data]]&lt;&gt;B28,Tabela4[[#This Row],[Kolumna1]],0)</f>
        <v>0</v>
      </c>
      <c r="G29" s="8">
        <f>IF(G28-Tabela4[[#This Row],[wielkosc_zamowienia]]+Tabela4[[#This Row],[Kolumna2]]&lt;0,G28+Tabela4[[#This Row],[Kolumna2]],G28-Tabela4[[#This Row],[wielkosc_zamowienia]]+Tabela4[[#This Row],[Kolumna2]])</f>
        <v>14900</v>
      </c>
      <c r="H29" s="8">
        <f>IF(G29-Tabela4[[#This Row],[wielkosc_zamowienia]]+Tabela4[[#This Row],[Kolumna2]]&lt;0,1,0)</f>
        <v>0</v>
      </c>
      <c r="I29" s="8"/>
    </row>
    <row r="30" spans="1:9" x14ac:dyDescent="0.25">
      <c r="A30">
        <v>29</v>
      </c>
      <c r="B30" s="1">
        <v>44211</v>
      </c>
      <c r="C30" s="1" t="str">
        <f>IF(OR(WEEKDAY(Tabela4[[#This Row],[data]])=1,WEEKDAY(Tabela4[[#This Row],[data]])=7),"5000","12000")</f>
        <v>12000</v>
      </c>
      <c r="D30" t="s">
        <v>7</v>
      </c>
      <c r="E30">
        <v>7060</v>
      </c>
      <c r="F30" s="7" t="str">
        <f>IF(Tabela4[[#This Row],[data]]&lt;&gt;B29,Tabela4[[#This Row],[Kolumna1]],0)</f>
        <v>12000</v>
      </c>
      <c r="G30" s="8">
        <f>IF(G29-Tabela4[[#This Row],[wielkosc_zamowienia]]+Tabela4[[#This Row],[Kolumna2]]&lt;0,G29+Tabela4[[#This Row],[Kolumna2]],G29-Tabela4[[#This Row],[wielkosc_zamowienia]]+Tabela4[[#This Row],[Kolumna2]])</f>
        <v>19840</v>
      </c>
      <c r="H30" s="8">
        <f>IF(G30-Tabela4[[#This Row],[wielkosc_zamowienia]]+Tabela4[[#This Row],[Kolumna2]]&lt;0,1,0)</f>
        <v>0</v>
      </c>
      <c r="I30" s="8"/>
    </row>
    <row r="31" spans="1:9" x14ac:dyDescent="0.25">
      <c r="A31">
        <v>30</v>
      </c>
      <c r="B31" s="1">
        <v>44211</v>
      </c>
      <c r="C31" s="1" t="str">
        <f>IF(OR(WEEKDAY(Tabela4[[#This Row],[data]])=1,WEEKDAY(Tabela4[[#This Row],[data]])=7),"5000","12000")</f>
        <v>12000</v>
      </c>
      <c r="D31" t="s">
        <v>4</v>
      </c>
      <c r="E31">
        <v>3260</v>
      </c>
      <c r="F31" s="7">
        <f>IF(Tabela4[[#This Row],[data]]&lt;&gt;B30,Tabela4[[#This Row],[Kolumna1]],0)</f>
        <v>0</v>
      </c>
      <c r="G31" s="8">
        <f>IF(G30-Tabela4[[#This Row],[wielkosc_zamowienia]]+Tabela4[[#This Row],[Kolumna2]]&lt;0,G30+Tabela4[[#This Row],[Kolumna2]],G30-Tabela4[[#This Row],[wielkosc_zamowienia]]+Tabela4[[#This Row],[Kolumna2]])</f>
        <v>16580</v>
      </c>
      <c r="H31" s="8">
        <f>IF(G31-Tabela4[[#This Row],[wielkosc_zamowienia]]+Tabela4[[#This Row],[Kolumna2]]&lt;0,1,0)</f>
        <v>0</v>
      </c>
      <c r="I31" s="8"/>
    </row>
    <row r="32" spans="1:9" x14ac:dyDescent="0.25">
      <c r="A32">
        <v>31</v>
      </c>
      <c r="B32" s="1">
        <v>44211</v>
      </c>
      <c r="C32" s="1" t="str">
        <f>IF(OR(WEEKDAY(Tabela4[[#This Row],[data]])=1,WEEKDAY(Tabela4[[#This Row],[data]])=7),"5000","12000")</f>
        <v>12000</v>
      </c>
      <c r="D32" t="s">
        <v>6</v>
      </c>
      <c r="E32">
        <v>5760</v>
      </c>
      <c r="F32" s="7">
        <f>IF(Tabela4[[#This Row],[data]]&lt;&gt;B31,Tabela4[[#This Row],[Kolumna1]],0)</f>
        <v>0</v>
      </c>
      <c r="G32" s="8">
        <f>IF(G31-Tabela4[[#This Row],[wielkosc_zamowienia]]+Tabela4[[#This Row],[Kolumna2]]&lt;0,G31+Tabela4[[#This Row],[Kolumna2]],G31-Tabela4[[#This Row],[wielkosc_zamowienia]]+Tabela4[[#This Row],[Kolumna2]])</f>
        <v>10820</v>
      </c>
      <c r="H32" s="8">
        <f>IF(G32-Tabela4[[#This Row],[wielkosc_zamowienia]]+Tabela4[[#This Row],[Kolumna2]]&lt;0,1,0)</f>
        <v>0</v>
      </c>
      <c r="I32" s="8"/>
    </row>
    <row r="33" spans="1:9" x14ac:dyDescent="0.25">
      <c r="A33">
        <v>32</v>
      </c>
      <c r="B33" s="1">
        <v>44212</v>
      </c>
      <c r="C33" s="1" t="str">
        <f>IF(OR(WEEKDAY(Tabela4[[#This Row],[data]])=1,WEEKDAY(Tabela4[[#This Row],[data]])=7),"5000","12000")</f>
        <v>5000</v>
      </c>
      <c r="D33" t="s">
        <v>5</v>
      </c>
      <c r="E33">
        <v>1990</v>
      </c>
      <c r="F33" s="7" t="str">
        <f>IF(Tabela4[[#This Row],[data]]&lt;&gt;B32,Tabela4[[#This Row],[Kolumna1]],0)</f>
        <v>5000</v>
      </c>
      <c r="G33" s="8">
        <f>IF(G32-Tabela4[[#This Row],[wielkosc_zamowienia]]+Tabela4[[#This Row],[Kolumna2]]&lt;0,G32+Tabela4[[#This Row],[Kolumna2]],G32-Tabela4[[#This Row],[wielkosc_zamowienia]]+Tabela4[[#This Row],[Kolumna2]])</f>
        <v>13830</v>
      </c>
      <c r="H33" s="8">
        <f>IF(G33-Tabela4[[#This Row],[wielkosc_zamowienia]]+Tabela4[[#This Row],[Kolumna2]]&lt;0,1,0)</f>
        <v>0</v>
      </c>
      <c r="I33" s="8"/>
    </row>
    <row r="34" spans="1:9" x14ac:dyDescent="0.25">
      <c r="A34">
        <v>33</v>
      </c>
      <c r="B34" s="1">
        <v>44213</v>
      </c>
      <c r="C34" s="1" t="str">
        <f>IF(OR(WEEKDAY(Tabela4[[#This Row],[data]])=1,WEEKDAY(Tabela4[[#This Row],[data]])=7),"5000","12000")</f>
        <v>5000</v>
      </c>
      <c r="D34" t="s">
        <v>7</v>
      </c>
      <c r="E34">
        <v>5240</v>
      </c>
      <c r="F34" s="7" t="str">
        <f>IF(Tabela4[[#This Row],[data]]&lt;&gt;B33,Tabela4[[#This Row],[Kolumna1]],0)</f>
        <v>5000</v>
      </c>
      <c r="G34" s="8">
        <f>IF(G33-Tabela4[[#This Row],[wielkosc_zamowienia]]+Tabela4[[#This Row],[Kolumna2]]&lt;0,G33+Tabela4[[#This Row],[Kolumna2]],G33-Tabela4[[#This Row],[wielkosc_zamowienia]]+Tabela4[[#This Row],[Kolumna2]])</f>
        <v>13590</v>
      </c>
      <c r="H34" s="8">
        <f>IF(G34-Tabela4[[#This Row],[wielkosc_zamowienia]]+Tabela4[[#This Row],[Kolumna2]]&lt;0,1,0)</f>
        <v>0</v>
      </c>
      <c r="I34" s="8"/>
    </row>
    <row r="35" spans="1:9" x14ac:dyDescent="0.25">
      <c r="A35">
        <v>34</v>
      </c>
      <c r="B35" s="1">
        <v>44213</v>
      </c>
      <c r="C35" s="1" t="str">
        <f>IF(OR(WEEKDAY(Tabela4[[#This Row],[data]])=1,WEEKDAY(Tabela4[[#This Row],[data]])=7),"5000","12000")</f>
        <v>5000</v>
      </c>
      <c r="D35" t="s">
        <v>5</v>
      </c>
      <c r="E35">
        <v>2720</v>
      </c>
      <c r="F35" s="7">
        <f>IF(Tabela4[[#This Row],[data]]&lt;&gt;B34,Tabela4[[#This Row],[Kolumna1]],0)</f>
        <v>0</v>
      </c>
      <c r="G35" s="8">
        <f>IF(G34-Tabela4[[#This Row],[wielkosc_zamowienia]]+Tabela4[[#This Row],[Kolumna2]]&lt;0,G34+Tabela4[[#This Row],[Kolumna2]],G34-Tabela4[[#This Row],[wielkosc_zamowienia]]+Tabela4[[#This Row],[Kolumna2]])</f>
        <v>10870</v>
      </c>
      <c r="H35" s="8">
        <f>IF(G35-Tabela4[[#This Row],[wielkosc_zamowienia]]+Tabela4[[#This Row],[Kolumna2]]&lt;0,1,0)</f>
        <v>0</v>
      </c>
      <c r="I35" s="8"/>
    </row>
    <row r="36" spans="1:9" x14ac:dyDescent="0.25">
      <c r="A36">
        <v>35</v>
      </c>
      <c r="B36" s="1">
        <v>44213</v>
      </c>
      <c r="C36" s="1" t="str">
        <f>IF(OR(WEEKDAY(Tabela4[[#This Row],[data]])=1,WEEKDAY(Tabela4[[#This Row],[data]])=7),"5000","12000")</f>
        <v>5000</v>
      </c>
      <c r="D36" t="s">
        <v>6</v>
      </c>
      <c r="E36">
        <v>3220</v>
      </c>
      <c r="F36" s="7">
        <f>IF(Tabela4[[#This Row],[data]]&lt;&gt;B35,Tabela4[[#This Row],[Kolumna1]],0)</f>
        <v>0</v>
      </c>
      <c r="G36" s="8">
        <f>IF(G35-Tabela4[[#This Row],[wielkosc_zamowienia]]+Tabela4[[#This Row],[Kolumna2]]&lt;0,G35+Tabela4[[#This Row],[Kolumna2]],G35-Tabela4[[#This Row],[wielkosc_zamowienia]]+Tabela4[[#This Row],[Kolumna2]])</f>
        <v>7650</v>
      </c>
      <c r="H36" s="8">
        <f>IF(G36-Tabela4[[#This Row],[wielkosc_zamowienia]]+Tabela4[[#This Row],[Kolumna2]]&lt;0,1,0)</f>
        <v>0</v>
      </c>
      <c r="I36" s="8"/>
    </row>
    <row r="37" spans="1:9" x14ac:dyDescent="0.25">
      <c r="A37">
        <v>36</v>
      </c>
      <c r="B37" s="1">
        <v>44213</v>
      </c>
      <c r="C37" s="1" t="str">
        <f>IF(OR(WEEKDAY(Tabela4[[#This Row],[data]])=1,WEEKDAY(Tabela4[[#This Row],[data]])=7),"5000","12000")</f>
        <v>5000</v>
      </c>
      <c r="D37" t="s">
        <v>4</v>
      </c>
      <c r="E37">
        <v>3140</v>
      </c>
      <c r="F37" s="7">
        <f>IF(Tabela4[[#This Row],[data]]&lt;&gt;B36,Tabela4[[#This Row],[Kolumna1]],0)</f>
        <v>0</v>
      </c>
      <c r="G37" s="8">
        <f>IF(G36-Tabela4[[#This Row],[wielkosc_zamowienia]]+Tabela4[[#This Row],[Kolumna2]]&lt;0,G36+Tabela4[[#This Row],[Kolumna2]],G36-Tabela4[[#This Row],[wielkosc_zamowienia]]+Tabela4[[#This Row],[Kolumna2]])</f>
        <v>4510</v>
      </c>
      <c r="H37" s="8">
        <f>IF(G37-Tabela4[[#This Row],[wielkosc_zamowienia]]+Tabela4[[#This Row],[Kolumna2]]&lt;0,1,0)</f>
        <v>0</v>
      </c>
      <c r="I37" s="8"/>
    </row>
    <row r="38" spans="1:9" x14ac:dyDescent="0.25">
      <c r="A38">
        <v>37</v>
      </c>
      <c r="B38" s="1">
        <v>44214</v>
      </c>
      <c r="C38" s="1" t="str">
        <f>IF(OR(WEEKDAY(Tabela4[[#This Row],[data]])=1,WEEKDAY(Tabela4[[#This Row],[data]])=7),"5000","12000")</f>
        <v>12000</v>
      </c>
      <c r="D38" t="s">
        <v>7</v>
      </c>
      <c r="E38">
        <v>4150</v>
      </c>
      <c r="F38" s="7" t="str">
        <f>IF(Tabela4[[#This Row],[data]]&lt;&gt;B37,Tabela4[[#This Row],[Kolumna1]],0)</f>
        <v>12000</v>
      </c>
      <c r="G38" s="8">
        <f>IF(G37-Tabela4[[#This Row],[wielkosc_zamowienia]]+Tabela4[[#This Row],[Kolumna2]]&lt;0,G37+Tabela4[[#This Row],[Kolumna2]],G37-Tabela4[[#This Row],[wielkosc_zamowienia]]+Tabela4[[#This Row],[Kolumna2]])</f>
        <v>12360</v>
      </c>
      <c r="H38" s="8">
        <f>IF(G38-Tabela4[[#This Row],[wielkosc_zamowienia]]+Tabela4[[#This Row],[Kolumna2]]&lt;0,1,0)</f>
        <v>0</v>
      </c>
      <c r="I38" s="8"/>
    </row>
    <row r="39" spans="1:9" x14ac:dyDescent="0.25">
      <c r="A39">
        <v>38</v>
      </c>
      <c r="B39" s="1">
        <v>44215</v>
      </c>
      <c r="C39" s="1" t="str">
        <f>IF(OR(WEEKDAY(Tabela4[[#This Row],[data]])=1,WEEKDAY(Tabela4[[#This Row],[data]])=7),"5000","12000")</f>
        <v>12000</v>
      </c>
      <c r="D39" t="s">
        <v>7</v>
      </c>
      <c r="E39">
        <v>3870</v>
      </c>
      <c r="F39" s="7" t="str">
        <f>IF(Tabela4[[#This Row],[data]]&lt;&gt;B38,Tabela4[[#This Row],[Kolumna1]],0)</f>
        <v>12000</v>
      </c>
      <c r="G39" s="8">
        <f>IF(G38-Tabela4[[#This Row],[wielkosc_zamowienia]]+Tabela4[[#This Row],[Kolumna2]]&lt;0,G38+Tabela4[[#This Row],[Kolumna2]],G38-Tabela4[[#This Row],[wielkosc_zamowienia]]+Tabela4[[#This Row],[Kolumna2]])</f>
        <v>20490</v>
      </c>
      <c r="H39" s="8">
        <f>IF(G39-Tabela4[[#This Row],[wielkosc_zamowienia]]+Tabela4[[#This Row],[Kolumna2]]&lt;0,1,0)</f>
        <v>0</v>
      </c>
      <c r="I39" s="8"/>
    </row>
    <row r="40" spans="1:9" x14ac:dyDescent="0.25">
      <c r="A40">
        <v>39</v>
      </c>
      <c r="B40" s="1">
        <v>44215</v>
      </c>
      <c r="C40" s="1" t="str">
        <f>IF(OR(WEEKDAY(Tabela4[[#This Row],[data]])=1,WEEKDAY(Tabela4[[#This Row],[data]])=7),"5000","12000")</f>
        <v>12000</v>
      </c>
      <c r="D40" t="s">
        <v>4</v>
      </c>
      <c r="E40">
        <v>1170</v>
      </c>
      <c r="F40" s="7">
        <f>IF(Tabela4[[#This Row],[data]]&lt;&gt;B39,Tabela4[[#This Row],[Kolumna1]],0)</f>
        <v>0</v>
      </c>
      <c r="G40" s="8">
        <f>IF(G39-Tabela4[[#This Row],[wielkosc_zamowienia]]+Tabela4[[#This Row],[Kolumna2]]&lt;0,G39+Tabela4[[#This Row],[Kolumna2]],G39-Tabela4[[#This Row],[wielkosc_zamowienia]]+Tabela4[[#This Row],[Kolumna2]])</f>
        <v>19320</v>
      </c>
      <c r="H40" s="8">
        <f>IF(G40-Tabela4[[#This Row],[wielkosc_zamowienia]]+Tabela4[[#This Row],[Kolumna2]]&lt;0,1,0)</f>
        <v>0</v>
      </c>
      <c r="I40" s="8"/>
    </row>
    <row r="41" spans="1:9" x14ac:dyDescent="0.25">
      <c r="A41">
        <v>40</v>
      </c>
      <c r="B41" s="1">
        <v>44216</v>
      </c>
      <c r="C41" s="1" t="str">
        <f>IF(OR(WEEKDAY(Tabela4[[#This Row],[data]])=1,WEEKDAY(Tabela4[[#This Row],[data]])=7),"5000","12000")</f>
        <v>12000</v>
      </c>
      <c r="D41" t="s">
        <v>4</v>
      </c>
      <c r="E41">
        <v>2350</v>
      </c>
      <c r="F41" s="7" t="str">
        <f>IF(Tabela4[[#This Row],[data]]&lt;&gt;B40,Tabela4[[#This Row],[Kolumna1]],0)</f>
        <v>12000</v>
      </c>
      <c r="G41" s="8">
        <f>IF(G40-Tabela4[[#This Row],[wielkosc_zamowienia]]+Tabela4[[#This Row],[Kolumna2]]&lt;0,G40+Tabela4[[#This Row],[Kolumna2]],G40-Tabela4[[#This Row],[wielkosc_zamowienia]]+Tabela4[[#This Row],[Kolumna2]])</f>
        <v>28970</v>
      </c>
      <c r="H41" s="8">
        <f>IF(G41-Tabela4[[#This Row],[wielkosc_zamowienia]]+Tabela4[[#This Row],[Kolumna2]]&lt;0,1,0)</f>
        <v>0</v>
      </c>
      <c r="I41" s="8"/>
    </row>
    <row r="42" spans="1:9" x14ac:dyDescent="0.25">
      <c r="A42">
        <v>41</v>
      </c>
      <c r="B42" s="1">
        <v>44216</v>
      </c>
      <c r="C42" s="1" t="str">
        <f>IF(OR(WEEKDAY(Tabela4[[#This Row],[data]])=1,WEEKDAY(Tabela4[[#This Row],[data]])=7),"5000","12000")</f>
        <v>12000</v>
      </c>
      <c r="D42" t="s">
        <v>7</v>
      </c>
      <c r="E42">
        <v>7700</v>
      </c>
      <c r="F42" s="7">
        <f>IF(Tabela4[[#This Row],[data]]&lt;&gt;B41,Tabela4[[#This Row],[Kolumna1]],0)</f>
        <v>0</v>
      </c>
      <c r="G42" s="8">
        <f>IF(G41-Tabela4[[#This Row],[wielkosc_zamowienia]]+Tabela4[[#This Row],[Kolumna2]]&lt;0,G41+Tabela4[[#This Row],[Kolumna2]],G41-Tabela4[[#This Row],[wielkosc_zamowienia]]+Tabela4[[#This Row],[Kolumna2]])</f>
        <v>21270</v>
      </c>
      <c r="H42" s="8">
        <f>IF(G42-Tabela4[[#This Row],[wielkosc_zamowienia]]+Tabela4[[#This Row],[Kolumna2]]&lt;0,1,0)</f>
        <v>0</v>
      </c>
      <c r="I42" s="8"/>
    </row>
    <row r="43" spans="1:9" x14ac:dyDescent="0.25">
      <c r="A43">
        <v>42</v>
      </c>
      <c r="B43" s="1">
        <v>44217</v>
      </c>
      <c r="C43" s="1" t="str">
        <f>IF(OR(WEEKDAY(Tabela4[[#This Row],[data]])=1,WEEKDAY(Tabela4[[#This Row],[data]])=7),"5000","12000")</f>
        <v>12000</v>
      </c>
      <c r="D43" t="s">
        <v>6</v>
      </c>
      <c r="E43">
        <v>3210</v>
      </c>
      <c r="F43" s="7" t="str">
        <f>IF(Tabela4[[#This Row],[data]]&lt;&gt;B42,Tabela4[[#This Row],[Kolumna1]],0)</f>
        <v>12000</v>
      </c>
      <c r="G43" s="8">
        <f>IF(G42-Tabela4[[#This Row],[wielkosc_zamowienia]]+Tabela4[[#This Row],[Kolumna2]]&lt;0,G42+Tabela4[[#This Row],[Kolumna2]],G42-Tabela4[[#This Row],[wielkosc_zamowienia]]+Tabela4[[#This Row],[Kolumna2]])</f>
        <v>30060</v>
      </c>
      <c r="H43" s="8">
        <f>IF(G43-Tabela4[[#This Row],[wielkosc_zamowienia]]+Tabela4[[#This Row],[Kolumna2]]&lt;0,1,0)</f>
        <v>0</v>
      </c>
      <c r="I43" s="8"/>
    </row>
    <row r="44" spans="1:9" x14ac:dyDescent="0.25">
      <c r="A44">
        <v>43</v>
      </c>
      <c r="B44" s="1">
        <v>44217</v>
      </c>
      <c r="C44" s="1" t="str">
        <f>IF(OR(WEEKDAY(Tabela4[[#This Row],[data]])=1,WEEKDAY(Tabela4[[#This Row],[data]])=7),"5000","12000")</f>
        <v>12000</v>
      </c>
      <c r="D44" t="s">
        <v>7</v>
      </c>
      <c r="E44">
        <v>1060</v>
      </c>
      <c r="F44" s="7">
        <f>IF(Tabela4[[#This Row],[data]]&lt;&gt;B43,Tabela4[[#This Row],[Kolumna1]],0)</f>
        <v>0</v>
      </c>
      <c r="G44" s="8">
        <f>IF(G43-Tabela4[[#This Row],[wielkosc_zamowienia]]+Tabela4[[#This Row],[Kolumna2]]&lt;0,G43+Tabela4[[#This Row],[Kolumna2]],G43-Tabela4[[#This Row],[wielkosc_zamowienia]]+Tabela4[[#This Row],[Kolumna2]])</f>
        <v>29000</v>
      </c>
      <c r="H44" s="8">
        <f>IF(G44-Tabela4[[#This Row],[wielkosc_zamowienia]]+Tabela4[[#This Row],[Kolumna2]]&lt;0,1,0)</f>
        <v>0</v>
      </c>
      <c r="I44" s="8"/>
    </row>
    <row r="45" spans="1:9" x14ac:dyDescent="0.25">
      <c r="A45">
        <v>44</v>
      </c>
      <c r="B45" s="1">
        <v>44218</v>
      </c>
      <c r="C45" s="1" t="str">
        <f>IF(OR(WEEKDAY(Tabela4[[#This Row],[data]])=1,WEEKDAY(Tabela4[[#This Row],[data]])=7),"5000","12000")</f>
        <v>12000</v>
      </c>
      <c r="D45" t="s">
        <v>6</v>
      </c>
      <c r="E45">
        <v>2300</v>
      </c>
      <c r="F45" s="7" t="str">
        <f>IF(Tabela4[[#This Row],[data]]&lt;&gt;B44,Tabela4[[#This Row],[Kolumna1]],0)</f>
        <v>12000</v>
      </c>
      <c r="G45" s="8">
        <f>IF(G44-Tabela4[[#This Row],[wielkosc_zamowienia]]+Tabela4[[#This Row],[Kolumna2]]&lt;0,G44+Tabela4[[#This Row],[Kolumna2]],G44-Tabela4[[#This Row],[wielkosc_zamowienia]]+Tabela4[[#This Row],[Kolumna2]])</f>
        <v>38700</v>
      </c>
      <c r="H45" s="8">
        <f>IF(G45-Tabela4[[#This Row],[wielkosc_zamowienia]]+Tabela4[[#This Row],[Kolumna2]]&lt;0,1,0)</f>
        <v>0</v>
      </c>
      <c r="I45" s="8"/>
    </row>
    <row r="46" spans="1:9" x14ac:dyDescent="0.25">
      <c r="A46">
        <v>45</v>
      </c>
      <c r="B46" s="1">
        <v>44218</v>
      </c>
      <c r="C46" s="1" t="str">
        <f>IF(OR(WEEKDAY(Tabela4[[#This Row],[data]])=1,WEEKDAY(Tabela4[[#This Row],[data]])=7),"5000","12000")</f>
        <v>12000</v>
      </c>
      <c r="D46" t="s">
        <v>7</v>
      </c>
      <c r="E46">
        <v>7840</v>
      </c>
      <c r="F46" s="7">
        <f>IF(Tabela4[[#This Row],[data]]&lt;&gt;B45,Tabela4[[#This Row],[Kolumna1]],0)</f>
        <v>0</v>
      </c>
      <c r="G46" s="8">
        <f>IF(G45-Tabela4[[#This Row],[wielkosc_zamowienia]]+Tabela4[[#This Row],[Kolumna2]]&lt;0,G45+Tabela4[[#This Row],[Kolumna2]],G45-Tabela4[[#This Row],[wielkosc_zamowienia]]+Tabela4[[#This Row],[Kolumna2]])</f>
        <v>30860</v>
      </c>
      <c r="H46" s="8">
        <f>IF(G46-Tabela4[[#This Row],[wielkosc_zamowienia]]+Tabela4[[#This Row],[Kolumna2]]&lt;0,1,0)</f>
        <v>0</v>
      </c>
      <c r="I46" s="8"/>
    </row>
    <row r="47" spans="1:9" x14ac:dyDescent="0.25">
      <c r="A47">
        <v>46</v>
      </c>
      <c r="B47" s="1">
        <v>44219</v>
      </c>
      <c r="C47" s="1" t="str">
        <f>IF(OR(WEEKDAY(Tabela4[[#This Row],[data]])=1,WEEKDAY(Tabela4[[#This Row],[data]])=7),"5000","12000")</f>
        <v>5000</v>
      </c>
      <c r="D47" t="s">
        <v>4</v>
      </c>
      <c r="E47">
        <v>2870</v>
      </c>
      <c r="F47" s="7" t="str">
        <f>IF(Tabela4[[#This Row],[data]]&lt;&gt;B46,Tabela4[[#This Row],[Kolumna1]],0)</f>
        <v>5000</v>
      </c>
      <c r="G47" s="8">
        <f>IF(G46-Tabela4[[#This Row],[wielkosc_zamowienia]]+Tabela4[[#This Row],[Kolumna2]]&lt;0,G46+Tabela4[[#This Row],[Kolumna2]],G46-Tabela4[[#This Row],[wielkosc_zamowienia]]+Tabela4[[#This Row],[Kolumna2]])</f>
        <v>32990</v>
      </c>
      <c r="H47" s="8">
        <f>IF(G47-Tabela4[[#This Row],[wielkosc_zamowienia]]+Tabela4[[#This Row],[Kolumna2]]&lt;0,1,0)</f>
        <v>0</v>
      </c>
      <c r="I47" s="8"/>
    </row>
    <row r="48" spans="1:9" x14ac:dyDescent="0.25">
      <c r="A48">
        <v>47</v>
      </c>
      <c r="B48" s="1">
        <v>44220</v>
      </c>
      <c r="C48" s="1" t="str">
        <f>IF(OR(WEEKDAY(Tabela4[[#This Row],[data]])=1,WEEKDAY(Tabela4[[#This Row],[data]])=7),"5000","12000")</f>
        <v>5000</v>
      </c>
      <c r="D48" t="s">
        <v>4</v>
      </c>
      <c r="E48">
        <v>8690</v>
      </c>
      <c r="F48" s="7" t="str">
        <f>IF(Tabela4[[#This Row],[data]]&lt;&gt;B47,Tabela4[[#This Row],[Kolumna1]],0)</f>
        <v>5000</v>
      </c>
      <c r="G48" s="8">
        <f>IF(G47-Tabela4[[#This Row],[wielkosc_zamowienia]]+Tabela4[[#This Row],[Kolumna2]]&lt;0,G47+Tabela4[[#This Row],[Kolumna2]],G47-Tabela4[[#This Row],[wielkosc_zamowienia]]+Tabela4[[#This Row],[Kolumna2]])</f>
        <v>29300</v>
      </c>
      <c r="H48" s="8">
        <f>IF(G48-Tabela4[[#This Row],[wielkosc_zamowienia]]+Tabela4[[#This Row],[Kolumna2]]&lt;0,1,0)</f>
        <v>0</v>
      </c>
      <c r="I48" s="8"/>
    </row>
    <row r="49" spans="1:9" x14ac:dyDescent="0.25">
      <c r="A49">
        <v>48</v>
      </c>
      <c r="B49" s="1">
        <v>44221</v>
      </c>
      <c r="C49" s="1" t="str">
        <f>IF(OR(WEEKDAY(Tabela4[[#This Row],[data]])=1,WEEKDAY(Tabela4[[#This Row],[data]])=7),"5000","12000")</f>
        <v>12000</v>
      </c>
      <c r="D49" t="s">
        <v>6</v>
      </c>
      <c r="E49">
        <v>6450</v>
      </c>
      <c r="F49" s="7" t="str">
        <f>IF(Tabela4[[#This Row],[data]]&lt;&gt;B48,Tabela4[[#This Row],[Kolumna1]],0)</f>
        <v>12000</v>
      </c>
      <c r="G49" s="8">
        <f>IF(G48-Tabela4[[#This Row],[wielkosc_zamowienia]]+Tabela4[[#This Row],[Kolumna2]]&lt;0,G48+Tabela4[[#This Row],[Kolumna2]],G48-Tabela4[[#This Row],[wielkosc_zamowienia]]+Tabela4[[#This Row],[Kolumna2]])</f>
        <v>34850</v>
      </c>
      <c r="H49" s="8">
        <f>IF(G49-Tabela4[[#This Row],[wielkosc_zamowienia]]+Tabela4[[#This Row],[Kolumna2]]&lt;0,1,0)</f>
        <v>0</v>
      </c>
      <c r="I49" s="8"/>
    </row>
    <row r="50" spans="1:9" x14ac:dyDescent="0.25">
      <c r="A50">
        <v>49</v>
      </c>
      <c r="B50" s="1">
        <v>44222</v>
      </c>
      <c r="C50" s="1" t="str">
        <f>IF(OR(WEEKDAY(Tabela4[[#This Row],[data]])=1,WEEKDAY(Tabela4[[#This Row],[data]])=7),"5000","12000")</f>
        <v>12000</v>
      </c>
      <c r="D50" t="s">
        <v>7</v>
      </c>
      <c r="E50">
        <v>3050</v>
      </c>
      <c r="F50" s="7" t="str">
        <f>IF(Tabela4[[#This Row],[data]]&lt;&gt;B49,Tabela4[[#This Row],[Kolumna1]],0)</f>
        <v>12000</v>
      </c>
      <c r="G50" s="8">
        <f>IF(G49-Tabela4[[#This Row],[wielkosc_zamowienia]]+Tabela4[[#This Row],[Kolumna2]]&lt;0,G49+Tabela4[[#This Row],[Kolumna2]],G49-Tabela4[[#This Row],[wielkosc_zamowienia]]+Tabela4[[#This Row],[Kolumna2]])</f>
        <v>43800</v>
      </c>
      <c r="H50" s="8">
        <f>IF(G50-Tabela4[[#This Row],[wielkosc_zamowienia]]+Tabela4[[#This Row],[Kolumna2]]&lt;0,1,0)</f>
        <v>0</v>
      </c>
      <c r="I50" s="8"/>
    </row>
    <row r="51" spans="1:9" x14ac:dyDescent="0.25">
      <c r="A51">
        <v>50</v>
      </c>
      <c r="B51" s="1">
        <v>44222</v>
      </c>
      <c r="C51" s="1" t="str">
        <f>IF(OR(WEEKDAY(Tabela4[[#This Row],[data]])=1,WEEKDAY(Tabela4[[#This Row],[data]])=7),"5000","12000")</f>
        <v>12000</v>
      </c>
      <c r="D51" t="s">
        <v>5</v>
      </c>
      <c r="E51">
        <v>7170</v>
      </c>
      <c r="F51" s="7">
        <f>IF(Tabela4[[#This Row],[data]]&lt;&gt;B50,Tabela4[[#This Row],[Kolumna1]],0)</f>
        <v>0</v>
      </c>
      <c r="G51" s="8">
        <f>IF(G50-Tabela4[[#This Row],[wielkosc_zamowienia]]+Tabela4[[#This Row],[Kolumna2]]&lt;0,G50+Tabela4[[#This Row],[Kolumna2]],G50-Tabela4[[#This Row],[wielkosc_zamowienia]]+Tabela4[[#This Row],[Kolumna2]])</f>
        <v>36630</v>
      </c>
      <c r="H51" s="8">
        <f>IF(G51-Tabela4[[#This Row],[wielkosc_zamowienia]]+Tabela4[[#This Row],[Kolumna2]]&lt;0,1,0)</f>
        <v>0</v>
      </c>
      <c r="I51" s="8"/>
    </row>
    <row r="52" spans="1:9" x14ac:dyDescent="0.25">
      <c r="A52">
        <v>51</v>
      </c>
      <c r="B52" s="1">
        <v>44222</v>
      </c>
      <c r="C52" s="1" t="str">
        <f>IF(OR(WEEKDAY(Tabela4[[#This Row],[data]])=1,WEEKDAY(Tabela4[[#This Row],[data]])=7),"5000","12000")</f>
        <v>12000</v>
      </c>
      <c r="D52" t="s">
        <v>6</v>
      </c>
      <c r="E52">
        <v>1970</v>
      </c>
      <c r="F52" s="7">
        <f>IF(Tabela4[[#This Row],[data]]&lt;&gt;B51,Tabela4[[#This Row],[Kolumna1]],0)</f>
        <v>0</v>
      </c>
      <c r="G52" s="8">
        <f>IF(G51-Tabela4[[#This Row],[wielkosc_zamowienia]]+Tabela4[[#This Row],[Kolumna2]]&lt;0,G51+Tabela4[[#This Row],[Kolumna2]],G51-Tabela4[[#This Row],[wielkosc_zamowienia]]+Tabela4[[#This Row],[Kolumna2]])</f>
        <v>34660</v>
      </c>
      <c r="H52" s="8">
        <f>IF(G52-Tabela4[[#This Row],[wielkosc_zamowienia]]+Tabela4[[#This Row],[Kolumna2]]&lt;0,1,0)</f>
        <v>0</v>
      </c>
      <c r="I52" s="8"/>
    </row>
    <row r="53" spans="1:9" x14ac:dyDescent="0.25">
      <c r="A53">
        <v>52</v>
      </c>
      <c r="B53" s="1">
        <v>44223</v>
      </c>
      <c r="C53" s="1" t="str">
        <f>IF(OR(WEEKDAY(Tabela4[[#This Row],[data]])=1,WEEKDAY(Tabela4[[#This Row],[data]])=7),"5000","12000")</f>
        <v>12000</v>
      </c>
      <c r="D53" t="s">
        <v>6</v>
      </c>
      <c r="E53">
        <v>3670</v>
      </c>
      <c r="F53" s="7" t="str">
        <f>IF(Tabela4[[#This Row],[data]]&lt;&gt;B52,Tabela4[[#This Row],[Kolumna1]],0)</f>
        <v>12000</v>
      </c>
      <c r="G53" s="8">
        <f>IF(G52-Tabela4[[#This Row],[wielkosc_zamowienia]]+Tabela4[[#This Row],[Kolumna2]]&lt;0,G52+Tabela4[[#This Row],[Kolumna2]],G52-Tabela4[[#This Row],[wielkosc_zamowienia]]+Tabela4[[#This Row],[Kolumna2]])</f>
        <v>42990</v>
      </c>
      <c r="H53" s="8">
        <f>IF(G53-Tabela4[[#This Row],[wielkosc_zamowienia]]+Tabela4[[#This Row],[Kolumna2]]&lt;0,1,0)</f>
        <v>0</v>
      </c>
      <c r="I53" s="8"/>
    </row>
    <row r="54" spans="1:9" x14ac:dyDescent="0.25">
      <c r="A54">
        <v>53</v>
      </c>
      <c r="B54" s="1">
        <v>44223</v>
      </c>
      <c r="C54" s="1" t="str">
        <f>IF(OR(WEEKDAY(Tabela4[[#This Row],[data]])=1,WEEKDAY(Tabela4[[#This Row],[data]])=7),"5000","12000")</f>
        <v>12000</v>
      </c>
      <c r="D54" t="s">
        <v>4</v>
      </c>
      <c r="E54">
        <v>7870</v>
      </c>
      <c r="F54" s="7">
        <f>IF(Tabela4[[#This Row],[data]]&lt;&gt;B53,Tabela4[[#This Row],[Kolumna1]],0)</f>
        <v>0</v>
      </c>
      <c r="G54" s="8">
        <f>IF(G53-Tabela4[[#This Row],[wielkosc_zamowienia]]+Tabela4[[#This Row],[Kolumna2]]&lt;0,G53+Tabela4[[#This Row],[Kolumna2]],G53-Tabela4[[#This Row],[wielkosc_zamowienia]]+Tabela4[[#This Row],[Kolumna2]])</f>
        <v>35120</v>
      </c>
      <c r="H54" s="8">
        <f>IF(G54-Tabela4[[#This Row],[wielkosc_zamowienia]]+Tabela4[[#This Row],[Kolumna2]]&lt;0,1,0)</f>
        <v>0</v>
      </c>
      <c r="I54" s="8"/>
    </row>
    <row r="55" spans="1:9" x14ac:dyDescent="0.25">
      <c r="A55">
        <v>54</v>
      </c>
      <c r="B55" s="1">
        <v>44224</v>
      </c>
      <c r="C55" s="1" t="str">
        <f>IF(OR(WEEKDAY(Tabela4[[#This Row],[data]])=1,WEEKDAY(Tabela4[[#This Row],[data]])=7),"5000","12000")</f>
        <v>12000</v>
      </c>
      <c r="D55" t="s">
        <v>5</v>
      </c>
      <c r="E55">
        <v>7930</v>
      </c>
      <c r="F55" s="7" t="str">
        <f>IF(Tabela4[[#This Row],[data]]&lt;&gt;B54,Tabela4[[#This Row],[Kolumna1]],0)</f>
        <v>12000</v>
      </c>
      <c r="G55" s="8">
        <f>IF(G54-Tabela4[[#This Row],[wielkosc_zamowienia]]+Tabela4[[#This Row],[Kolumna2]]&lt;0,G54+Tabela4[[#This Row],[Kolumna2]],G54-Tabela4[[#This Row],[wielkosc_zamowienia]]+Tabela4[[#This Row],[Kolumna2]])</f>
        <v>39190</v>
      </c>
      <c r="H55" s="8">
        <f>IF(G55-Tabela4[[#This Row],[wielkosc_zamowienia]]+Tabela4[[#This Row],[Kolumna2]]&lt;0,1,0)</f>
        <v>0</v>
      </c>
      <c r="I55" s="8"/>
    </row>
    <row r="56" spans="1:9" x14ac:dyDescent="0.25">
      <c r="A56">
        <v>55</v>
      </c>
      <c r="B56" s="1">
        <v>44224</v>
      </c>
      <c r="C56" s="1" t="str">
        <f>IF(OR(WEEKDAY(Tabela4[[#This Row],[data]])=1,WEEKDAY(Tabela4[[#This Row],[data]])=7),"5000","12000")</f>
        <v>12000</v>
      </c>
      <c r="D56" t="s">
        <v>4</v>
      </c>
      <c r="E56">
        <v>1940</v>
      </c>
      <c r="F56" s="7">
        <f>IF(Tabela4[[#This Row],[data]]&lt;&gt;B55,Tabela4[[#This Row],[Kolumna1]],0)</f>
        <v>0</v>
      </c>
      <c r="G56" s="8">
        <f>IF(G55-Tabela4[[#This Row],[wielkosc_zamowienia]]+Tabela4[[#This Row],[Kolumna2]]&lt;0,G55+Tabela4[[#This Row],[Kolumna2]],G55-Tabela4[[#This Row],[wielkosc_zamowienia]]+Tabela4[[#This Row],[Kolumna2]])</f>
        <v>37250</v>
      </c>
      <c r="H56" s="8">
        <f>IF(G56-Tabela4[[#This Row],[wielkosc_zamowienia]]+Tabela4[[#This Row],[Kolumna2]]&lt;0,1,0)</f>
        <v>0</v>
      </c>
      <c r="I56" s="8"/>
    </row>
    <row r="57" spans="1:9" x14ac:dyDescent="0.25">
      <c r="A57">
        <v>56</v>
      </c>
      <c r="B57" s="1">
        <v>44224</v>
      </c>
      <c r="C57" s="1" t="str">
        <f>IF(OR(WEEKDAY(Tabela4[[#This Row],[data]])=1,WEEKDAY(Tabela4[[#This Row],[data]])=7),"5000","12000")</f>
        <v>12000</v>
      </c>
      <c r="D57" t="s">
        <v>7</v>
      </c>
      <c r="E57">
        <v>2340</v>
      </c>
      <c r="F57" s="7">
        <f>IF(Tabela4[[#This Row],[data]]&lt;&gt;B56,Tabela4[[#This Row],[Kolumna1]],0)</f>
        <v>0</v>
      </c>
      <c r="G57" s="8">
        <f>IF(G56-Tabela4[[#This Row],[wielkosc_zamowienia]]+Tabela4[[#This Row],[Kolumna2]]&lt;0,G56+Tabela4[[#This Row],[Kolumna2]],G56-Tabela4[[#This Row],[wielkosc_zamowienia]]+Tabela4[[#This Row],[Kolumna2]])</f>
        <v>34910</v>
      </c>
      <c r="H57" s="8">
        <f>IF(G57-Tabela4[[#This Row],[wielkosc_zamowienia]]+Tabela4[[#This Row],[Kolumna2]]&lt;0,1,0)</f>
        <v>0</v>
      </c>
      <c r="I57" s="8"/>
    </row>
    <row r="58" spans="1:9" x14ac:dyDescent="0.25">
      <c r="A58">
        <v>57</v>
      </c>
      <c r="B58" s="1">
        <v>44225</v>
      </c>
      <c r="C58" s="1" t="str">
        <f>IF(OR(WEEKDAY(Tabela4[[#This Row],[data]])=1,WEEKDAY(Tabela4[[#This Row],[data]])=7),"5000","12000")</f>
        <v>12000</v>
      </c>
      <c r="D58" t="s">
        <v>7</v>
      </c>
      <c r="E58">
        <v>8710</v>
      </c>
      <c r="F58" s="7" t="str">
        <f>IF(Tabela4[[#This Row],[data]]&lt;&gt;B57,Tabela4[[#This Row],[Kolumna1]],0)</f>
        <v>12000</v>
      </c>
      <c r="G58" s="8">
        <f>IF(G57-Tabela4[[#This Row],[wielkosc_zamowienia]]+Tabela4[[#This Row],[Kolumna2]]&lt;0,G57+Tabela4[[#This Row],[Kolumna2]],G57-Tabela4[[#This Row],[wielkosc_zamowienia]]+Tabela4[[#This Row],[Kolumna2]])</f>
        <v>38200</v>
      </c>
      <c r="H58" s="8">
        <f>IF(G58-Tabela4[[#This Row],[wielkosc_zamowienia]]+Tabela4[[#This Row],[Kolumna2]]&lt;0,1,0)</f>
        <v>0</v>
      </c>
      <c r="I58" s="8"/>
    </row>
    <row r="59" spans="1:9" x14ac:dyDescent="0.25">
      <c r="A59">
        <v>58</v>
      </c>
      <c r="B59" s="1">
        <v>44225</v>
      </c>
      <c r="C59" s="1" t="str">
        <f>IF(OR(WEEKDAY(Tabela4[[#This Row],[data]])=1,WEEKDAY(Tabela4[[#This Row],[data]])=7),"5000","12000")</f>
        <v>12000</v>
      </c>
      <c r="D59" t="s">
        <v>6</v>
      </c>
      <c r="E59">
        <v>1360</v>
      </c>
      <c r="F59" s="7">
        <f>IF(Tabela4[[#This Row],[data]]&lt;&gt;B58,Tabela4[[#This Row],[Kolumna1]],0)</f>
        <v>0</v>
      </c>
      <c r="G59" s="8">
        <f>IF(G58-Tabela4[[#This Row],[wielkosc_zamowienia]]+Tabela4[[#This Row],[Kolumna2]]&lt;0,G58+Tabela4[[#This Row],[Kolumna2]],G58-Tabela4[[#This Row],[wielkosc_zamowienia]]+Tabela4[[#This Row],[Kolumna2]])</f>
        <v>36840</v>
      </c>
      <c r="H59" s="8">
        <f>IF(G59-Tabela4[[#This Row],[wielkosc_zamowienia]]+Tabela4[[#This Row],[Kolumna2]]&lt;0,1,0)</f>
        <v>0</v>
      </c>
      <c r="I59" s="8"/>
    </row>
    <row r="60" spans="1:9" x14ac:dyDescent="0.25">
      <c r="A60">
        <v>59</v>
      </c>
      <c r="B60" s="1">
        <v>44226</v>
      </c>
      <c r="C60" s="1" t="str">
        <f>IF(OR(WEEKDAY(Tabela4[[#This Row],[data]])=1,WEEKDAY(Tabela4[[#This Row],[data]])=7),"5000","12000")</f>
        <v>5000</v>
      </c>
      <c r="D60" t="s">
        <v>5</v>
      </c>
      <c r="E60">
        <v>6820</v>
      </c>
      <c r="F60" s="7" t="str">
        <f>IF(Tabela4[[#This Row],[data]]&lt;&gt;B59,Tabela4[[#This Row],[Kolumna1]],0)</f>
        <v>5000</v>
      </c>
      <c r="G60" s="8">
        <f>IF(G59-Tabela4[[#This Row],[wielkosc_zamowienia]]+Tabela4[[#This Row],[Kolumna2]]&lt;0,G59+Tabela4[[#This Row],[Kolumna2]],G59-Tabela4[[#This Row],[wielkosc_zamowienia]]+Tabela4[[#This Row],[Kolumna2]])</f>
        <v>35020</v>
      </c>
      <c r="H60" s="8">
        <f>IF(G60-Tabela4[[#This Row],[wielkosc_zamowienia]]+Tabela4[[#This Row],[Kolumna2]]&lt;0,1,0)</f>
        <v>0</v>
      </c>
      <c r="I60" s="8"/>
    </row>
    <row r="61" spans="1:9" x14ac:dyDescent="0.25">
      <c r="A61">
        <v>60</v>
      </c>
      <c r="B61" s="1">
        <v>44226</v>
      </c>
      <c r="C61" s="1" t="str">
        <f>IF(OR(WEEKDAY(Tabela4[[#This Row],[data]])=1,WEEKDAY(Tabela4[[#This Row],[data]])=7),"5000","12000")</f>
        <v>5000</v>
      </c>
      <c r="D61" t="s">
        <v>7</v>
      </c>
      <c r="E61">
        <v>9020</v>
      </c>
      <c r="F61" s="7">
        <f>IF(Tabela4[[#This Row],[data]]&lt;&gt;B60,Tabela4[[#This Row],[Kolumna1]],0)</f>
        <v>0</v>
      </c>
      <c r="G61" s="8">
        <f>IF(G60-Tabela4[[#This Row],[wielkosc_zamowienia]]+Tabela4[[#This Row],[Kolumna2]]&lt;0,G60+Tabela4[[#This Row],[Kolumna2]],G60-Tabela4[[#This Row],[wielkosc_zamowienia]]+Tabela4[[#This Row],[Kolumna2]])</f>
        <v>26000</v>
      </c>
      <c r="H61" s="8">
        <f>IF(G61-Tabela4[[#This Row],[wielkosc_zamowienia]]+Tabela4[[#This Row],[Kolumna2]]&lt;0,1,0)</f>
        <v>0</v>
      </c>
      <c r="I61" s="8"/>
    </row>
    <row r="62" spans="1:9" x14ac:dyDescent="0.25">
      <c r="A62">
        <v>61</v>
      </c>
      <c r="B62" s="1">
        <v>44227</v>
      </c>
      <c r="C62" s="1" t="str">
        <f>IF(OR(WEEKDAY(Tabela4[[#This Row],[data]])=1,WEEKDAY(Tabela4[[#This Row],[data]])=7),"5000","12000")</f>
        <v>5000</v>
      </c>
      <c r="D62" t="s">
        <v>4</v>
      </c>
      <c r="E62">
        <v>6900</v>
      </c>
      <c r="F62" s="7" t="str">
        <f>IF(Tabela4[[#This Row],[data]]&lt;&gt;B61,Tabela4[[#This Row],[Kolumna1]],0)</f>
        <v>5000</v>
      </c>
      <c r="G62" s="8">
        <f>IF(G61-Tabela4[[#This Row],[wielkosc_zamowienia]]+Tabela4[[#This Row],[Kolumna2]]&lt;0,G61+Tabela4[[#This Row],[Kolumna2]],G61-Tabela4[[#This Row],[wielkosc_zamowienia]]+Tabela4[[#This Row],[Kolumna2]])</f>
        <v>24100</v>
      </c>
      <c r="H62" s="8">
        <f>IF(G62-Tabela4[[#This Row],[wielkosc_zamowienia]]+Tabela4[[#This Row],[Kolumna2]]&lt;0,1,0)</f>
        <v>0</v>
      </c>
      <c r="I62" s="8"/>
    </row>
    <row r="63" spans="1:9" x14ac:dyDescent="0.25">
      <c r="A63">
        <v>62</v>
      </c>
      <c r="B63" s="1">
        <v>44227</v>
      </c>
      <c r="C63" s="1" t="str">
        <f>IF(OR(WEEKDAY(Tabela4[[#This Row],[data]])=1,WEEKDAY(Tabela4[[#This Row],[data]])=7),"5000","12000")</f>
        <v>5000</v>
      </c>
      <c r="D63" t="s">
        <v>5</v>
      </c>
      <c r="E63">
        <v>9230</v>
      </c>
      <c r="F63" s="7">
        <f>IF(Tabela4[[#This Row],[data]]&lt;&gt;B62,Tabela4[[#This Row],[Kolumna1]],0)</f>
        <v>0</v>
      </c>
      <c r="G63" s="8">
        <f>IF(G62-Tabela4[[#This Row],[wielkosc_zamowienia]]+Tabela4[[#This Row],[Kolumna2]]&lt;0,G62+Tabela4[[#This Row],[Kolumna2]],G62-Tabela4[[#This Row],[wielkosc_zamowienia]]+Tabela4[[#This Row],[Kolumna2]])</f>
        <v>14870</v>
      </c>
      <c r="H63" s="8">
        <f>IF(G63-Tabela4[[#This Row],[wielkosc_zamowienia]]+Tabela4[[#This Row],[Kolumna2]]&lt;0,1,0)</f>
        <v>0</v>
      </c>
      <c r="I63" s="8"/>
    </row>
    <row r="64" spans="1:9" x14ac:dyDescent="0.25">
      <c r="A64">
        <v>63</v>
      </c>
      <c r="B64" s="1">
        <v>44227</v>
      </c>
      <c r="C64" s="1" t="str">
        <f>IF(OR(WEEKDAY(Tabela4[[#This Row],[data]])=1,WEEKDAY(Tabela4[[#This Row],[data]])=7),"5000","12000")</f>
        <v>5000</v>
      </c>
      <c r="D64" t="s">
        <v>7</v>
      </c>
      <c r="E64">
        <v>790</v>
      </c>
      <c r="F64" s="7">
        <f>IF(Tabela4[[#This Row],[data]]&lt;&gt;B63,Tabela4[[#This Row],[Kolumna1]],0)</f>
        <v>0</v>
      </c>
      <c r="G64" s="8">
        <f>IF(G63-Tabela4[[#This Row],[wielkosc_zamowienia]]+Tabela4[[#This Row],[Kolumna2]]&lt;0,G63+Tabela4[[#This Row],[Kolumna2]],G63-Tabela4[[#This Row],[wielkosc_zamowienia]]+Tabela4[[#This Row],[Kolumna2]])</f>
        <v>14080</v>
      </c>
      <c r="H64" s="8">
        <f>IF(G64-Tabela4[[#This Row],[wielkosc_zamowienia]]+Tabela4[[#This Row],[Kolumna2]]&lt;0,1,0)</f>
        <v>0</v>
      </c>
      <c r="I64" s="8"/>
    </row>
    <row r="65" spans="1:9" x14ac:dyDescent="0.25">
      <c r="A65">
        <v>64</v>
      </c>
      <c r="B65" s="1">
        <v>44228</v>
      </c>
      <c r="C65" s="1" t="str">
        <f>IF(OR(WEEKDAY(Tabela4[[#This Row],[data]])=1,WEEKDAY(Tabela4[[#This Row],[data]])=7),"5000","12000")</f>
        <v>12000</v>
      </c>
      <c r="D65" t="s">
        <v>7</v>
      </c>
      <c r="E65">
        <v>7820</v>
      </c>
      <c r="F65" s="7" t="str">
        <f>IF(Tabela4[[#This Row],[data]]&lt;&gt;B64,Tabela4[[#This Row],[Kolumna1]],0)</f>
        <v>12000</v>
      </c>
      <c r="G65" s="8">
        <f>IF(G64-Tabela4[[#This Row],[wielkosc_zamowienia]]+Tabela4[[#This Row],[Kolumna2]]&lt;0,G64+Tabela4[[#This Row],[Kolumna2]],G64-Tabela4[[#This Row],[wielkosc_zamowienia]]+Tabela4[[#This Row],[Kolumna2]])</f>
        <v>18260</v>
      </c>
      <c r="H65" s="8">
        <f>IF(G65-Tabela4[[#This Row],[wielkosc_zamowienia]]+Tabela4[[#This Row],[Kolumna2]]&lt;0,1,0)</f>
        <v>0</v>
      </c>
      <c r="I65" s="8"/>
    </row>
    <row r="66" spans="1:9" x14ac:dyDescent="0.25">
      <c r="A66">
        <v>65</v>
      </c>
      <c r="B66" s="1">
        <v>44228</v>
      </c>
      <c r="C66" s="1" t="str">
        <f>IF(OR(WEEKDAY(Tabela4[[#This Row],[data]])=1,WEEKDAY(Tabela4[[#This Row],[data]])=7),"5000","12000")</f>
        <v>12000</v>
      </c>
      <c r="D66" t="s">
        <v>6</v>
      </c>
      <c r="E66">
        <v>2100</v>
      </c>
      <c r="F66" s="7">
        <f>IF(Tabela4[[#This Row],[data]]&lt;&gt;B65,Tabela4[[#This Row],[Kolumna1]],0)</f>
        <v>0</v>
      </c>
      <c r="G66" s="8">
        <f>IF(G65-Tabela4[[#This Row],[wielkosc_zamowienia]]+Tabela4[[#This Row],[Kolumna2]]&lt;0,G65+Tabela4[[#This Row],[Kolumna2]],G65-Tabela4[[#This Row],[wielkosc_zamowienia]]+Tabela4[[#This Row],[Kolumna2]])</f>
        <v>16160</v>
      </c>
      <c r="H66" s="8">
        <f>IF(G66-Tabela4[[#This Row],[wielkosc_zamowienia]]+Tabela4[[#This Row],[Kolumna2]]&lt;0,1,0)</f>
        <v>0</v>
      </c>
      <c r="I66" s="8"/>
    </row>
    <row r="67" spans="1:9" x14ac:dyDescent="0.25">
      <c r="A67">
        <v>66</v>
      </c>
      <c r="B67" s="1">
        <v>44228</v>
      </c>
      <c r="C67" s="1" t="str">
        <f>IF(OR(WEEKDAY(Tabela4[[#This Row],[data]])=1,WEEKDAY(Tabela4[[#This Row],[data]])=7),"5000","12000")</f>
        <v>12000</v>
      </c>
      <c r="D67" t="s">
        <v>4</v>
      </c>
      <c r="E67">
        <v>6960</v>
      </c>
      <c r="F67" s="7">
        <f>IF(Tabela4[[#This Row],[data]]&lt;&gt;B66,Tabela4[[#This Row],[Kolumna1]],0)</f>
        <v>0</v>
      </c>
      <c r="G67" s="8">
        <f>IF(G66-Tabela4[[#This Row],[wielkosc_zamowienia]]+Tabela4[[#This Row],[Kolumna2]]&lt;0,G66+Tabela4[[#This Row],[Kolumna2]],G66-Tabela4[[#This Row],[wielkosc_zamowienia]]+Tabela4[[#This Row],[Kolumna2]])</f>
        <v>9200</v>
      </c>
      <c r="H67" s="8">
        <f>IF(G67-Tabela4[[#This Row],[wielkosc_zamowienia]]+Tabela4[[#This Row],[Kolumna2]]&lt;0,1,0)</f>
        <v>0</v>
      </c>
      <c r="I67" s="8"/>
    </row>
    <row r="68" spans="1:9" x14ac:dyDescent="0.25">
      <c r="A68">
        <v>67</v>
      </c>
      <c r="B68" s="1">
        <v>44229</v>
      </c>
      <c r="C68" s="1" t="str">
        <f>IF(OR(WEEKDAY(Tabela4[[#This Row],[data]])=1,WEEKDAY(Tabela4[[#This Row],[data]])=7),"5000","12000")</f>
        <v>12000</v>
      </c>
      <c r="D68" t="s">
        <v>5</v>
      </c>
      <c r="E68">
        <v>2630</v>
      </c>
      <c r="F68" s="7" t="str">
        <f>IF(Tabela4[[#This Row],[data]]&lt;&gt;B67,Tabela4[[#This Row],[Kolumna1]],0)</f>
        <v>12000</v>
      </c>
      <c r="G68" s="8">
        <f>IF(G67-Tabela4[[#This Row],[wielkosc_zamowienia]]+Tabela4[[#This Row],[Kolumna2]]&lt;0,G67+Tabela4[[#This Row],[Kolumna2]],G67-Tabela4[[#This Row],[wielkosc_zamowienia]]+Tabela4[[#This Row],[Kolumna2]])</f>
        <v>18570</v>
      </c>
      <c r="H68" s="8">
        <f>IF(G68-Tabela4[[#This Row],[wielkosc_zamowienia]]+Tabela4[[#This Row],[Kolumna2]]&lt;0,1,0)</f>
        <v>0</v>
      </c>
      <c r="I68" s="8"/>
    </row>
    <row r="69" spans="1:9" x14ac:dyDescent="0.25">
      <c r="A69">
        <v>68</v>
      </c>
      <c r="B69" s="1">
        <v>44230</v>
      </c>
      <c r="C69" s="1" t="str">
        <f>IF(OR(WEEKDAY(Tabela4[[#This Row],[data]])=1,WEEKDAY(Tabela4[[#This Row],[data]])=7),"5000","12000")</f>
        <v>12000</v>
      </c>
      <c r="D69" t="s">
        <v>6</v>
      </c>
      <c r="E69">
        <v>9250</v>
      </c>
      <c r="F69" s="7" t="str">
        <f>IF(Tabela4[[#This Row],[data]]&lt;&gt;B68,Tabela4[[#This Row],[Kolumna1]],0)</f>
        <v>12000</v>
      </c>
      <c r="G69" s="8">
        <f>IF(G68-Tabela4[[#This Row],[wielkosc_zamowienia]]+Tabela4[[#This Row],[Kolumna2]]&lt;0,G68+Tabela4[[#This Row],[Kolumna2]],G68-Tabela4[[#This Row],[wielkosc_zamowienia]]+Tabela4[[#This Row],[Kolumna2]])</f>
        <v>21320</v>
      </c>
      <c r="H69" s="8">
        <f>IF(G69-Tabela4[[#This Row],[wielkosc_zamowienia]]+Tabela4[[#This Row],[Kolumna2]]&lt;0,1,0)</f>
        <v>0</v>
      </c>
      <c r="I69" s="8"/>
    </row>
    <row r="70" spans="1:9" x14ac:dyDescent="0.25">
      <c r="A70">
        <v>69</v>
      </c>
      <c r="B70" s="1">
        <v>44230</v>
      </c>
      <c r="C70" s="1" t="str">
        <f>IF(OR(WEEKDAY(Tabela4[[#This Row],[data]])=1,WEEKDAY(Tabela4[[#This Row],[data]])=7),"5000","12000")</f>
        <v>12000</v>
      </c>
      <c r="D70" t="s">
        <v>5</v>
      </c>
      <c r="E70">
        <v>6540</v>
      </c>
      <c r="F70" s="7">
        <f>IF(Tabela4[[#This Row],[data]]&lt;&gt;B69,Tabela4[[#This Row],[Kolumna1]],0)</f>
        <v>0</v>
      </c>
      <c r="G70" s="8">
        <f>IF(G69-Tabela4[[#This Row],[wielkosc_zamowienia]]+Tabela4[[#This Row],[Kolumna2]]&lt;0,G69+Tabela4[[#This Row],[Kolumna2]],G69-Tabela4[[#This Row],[wielkosc_zamowienia]]+Tabela4[[#This Row],[Kolumna2]])</f>
        <v>14780</v>
      </c>
      <c r="H70" s="8">
        <f>IF(G70-Tabela4[[#This Row],[wielkosc_zamowienia]]+Tabela4[[#This Row],[Kolumna2]]&lt;0,1,0)</f>
        <v>0</v>
      </c>
      <c r="I70" s="8"/>
    </row>
    <row r="71" spans="1:9" x14ac:dyDescent="0.25">
      <c r="A71">
        <v>70</v>
      </c>
      <c r="B71" s="1">
        <v>44231</v>
      </c>
      <c r="C71" s="1" t="str">
        <f>IF(OR(WEEKDAY(Tabela4[[#This Row],[data]])=1,WEEKDAY(Tabela4[[#This Row],[data]])=7),"5000","12000")</f>
        <v>12000</v>
      </c>
      <c r="D71" t="s">
        <v>7</v>
      </c>
      <c r="E71">
        <v>8470</v>
      </c>
      <c r="F71" s="7" t="str">
        <f>IF(Tabela4[[#This Row],[data]]&lt;&gt;B70,Tabela4[[#This Row],[Kolumna1]],0)</f>
        <v>12000</v>
      </c>
      <c r="G71" s="8">
        <f>IF(G70-Tabela4[[#This Row],[wielkosc_zamowienia]]+Tabela4[[#This Row],[Kolumna2]]&lt;0,G70+Tabela4[[#This Row],[Kolumna2]],G70-Tabela4[[#This Row],[wielkosc_zamowienia]]+Tabela4[[#This Row],[Kolumna2]])</f>
        <v>18310</v>
      </c>
      <c r="H71" s="8">
        <f>IF(G71-Tabela4[[#This Row],[wielkosc_zamowienia]]+Tabela4[[#This Row],[Kolumna2]]&lt;0,1,0)</f>
        <v>0</v>
      </c>
      <c r="I71" s="8"/>
    </row>
    <row r="72" spans="1:9" x14ac:dyDescent="0.25">
      <c r="A72">
        <v>71</v>
      </c>
      <c r="B72" s="1">
        <v>44231</v>
      </c>
      <c r="C72" s="1" t="str">
        <f>IF(OR(WEEKDAY(Tabela4[[#This Row],[data]])=1,WEEKDAY(Tabela4[[#This Row],[data]])=7),"5000","12000")</f>
        <v>12000</v>
      </c>
      <c r="D72" t="s">
        <v>4</v>
      </c>
      <c r="E72">
        <v>7770</v>
      </c>
      <c r="F72" s="7">
        <f>IF(Tabela4[[#This Row],[data]]&lt;&gt;B71,Tabela4[[#This Row],[Kolumna1]],0)</f>
        <v>0</v>
      </c>
      <c r="G72" s="8">
        <f>IF(G71-Tabela4[[#This Row],[wielkosc_zamowienia]]+Tabela4[[#This Row],[Kolumna2]]&lt;0,G71+Tabela4[[#This Row],[Kolumna2]],G71-Tabela4[[#This Row],[wielkosc_zamowienia]]+Tabela4[[#This Row],[Kolumna2]])</f>
        <v>10540</v>
      </c>
      <c r="H72" s="8">
        <f>IF(G72-Tabela4[[#This Row],[wielkosc_zamowienia]]+Tabela4[[#This Row],[Kolumna2]]&lt;0,1,0)</f>
        <v>0</v>
      </c>
      <c r="I72" s="8"/>
    </row>
    <row r="73" spans="1:9" x14ac:dyDescent="0.25">
      <c r="A73">
        <v>72</v>
      </c>
      <c r="B73" s="1">
        <v>44231</v>
      </c>
      <c r="C73" s="1" t="str">
        <f>IF(OR(WEEKDAY(Tabela4[[#This Row],[data]])=1,WEEKDAY(Tabela4[[#This Row],[data]])=7),"5000","12000")</f>
        <v>12000</v>
      </c>
      <c r="D73" t="s">
        <v>5</v>
      </c>
      <c r="E73">
        <v>6270</v>
      </c>
      <c r="F73" s="7">
        <f>IF(Tabela4[[#This Row],[data]]&lt;&gt;B72,Tabela4[[#This Row],[Kolumna1]],0)</f>
        <v>0</v>
      </c>
      <c r="G73" s="8">
        <f>IF(G72-Tabela4[[#This Row],[wielkosc_zamowienia]]+Tabela4[[#This Row],[Kolumna2]]&lt;0,G72+Tabela4[[#This Row],[Kolumna2]],G72-Tabela4[[#This Row],[wielkosc_zamowienia]]+Tabela4[[#This Row],[Kolumna2]])</f>
        <v>4270</v>
      </c>
      <c r="H73" s="8">
        <f>IF(G73-Tabela4[[#This Row],[wielkosc_zamowienia]]+Tabela4[[#This Row],[Kolumna2]]&lt;0,1,0)</f>
        <v>1</v>
      </c>
      <c r="I73" s="8"/>
    </row>
    <row r="74" spans="1:9" x14ac:dyDescent="0.25">
      <c r="A74">
        <v>73</v>
      </c>
      <c r="B74" s="1">
        <v>44232</v>
      </c>
      <c r="C74" s="1" t="str">
        <f>IF(OR(WEEKDAY(Tabela4[[#This Row],[data]])=1,WEEKDAY(Tabela4[[#This Row],[data]])=7),"5000","12000")</f>
        <v>12000</v>
      </c>
      <c r="D74" t="s">
        <v>6</v>
      </c>
      <c r="E74">
        <v>1480</v>
      </c>
      <c r="F74" s="7" t="str">
        <f>IF(Tabela4[[#This Row],[data]]&lt;&gt;B73,Tabela4[[#This Row],[Kolumna1]],0)</f>
        <v>12000</v>
      </c>
      <c r="G74" s="8">
        <f>IF(G73-Tabela4[[#This Row],[wielkosc_zamowienia]]+Tabela4[[#This Row],[Kolumna2]]&lt;0,G73+Tabela4[[#This Row],[Kolumna2]],G73-Tabela4[[#This Row],[wielkosc_zamowienia]]+Tabela4[[#This Row],[Kolumna2]])</f>
        <v>14790</v>
      </c>
      <c r="H74" s="8">
        <f>IF(G74-Tabela4[[#This Row],[wielkosc_zamowienia]]+Tabela4[[#This Row],[Kolumna2]]&lt;0,1,0)</f>
        <v>0</v>
      </c>
      <c r="I74" s="8"/>
    </row>
    <row r="75" spans="1:9" x14ac:dyDescent="0.25">
      <c r="A75">
        <v>74</v>
      </c>
      <c r="B75" s="1">
        <v>44233</v>
      </c>
      <c r="C75" s="1" t="str">
        <f>IF(OR(WEEKDAY(Tabela4[[#This Row],[data]])=1,WEEKDAY(Tabela4[[#This Row],[data]])=7),"5000","12000")</f>
        <v>5000</v>
      </c>
      <c r="D75" t="s">
        <v>4</v>
      </c>
      <c r="E75">
        <v>1820</v>
      </c>
      <c r="F75" s="7" t="str">
        <f>IF(Tabela4[[#This Row],[data]]&lt;&gt;B74,Tabela4[[#This Row],[Kolumna1]],0)</f>
        <v>5000</v>
      </c>
      <c r="G75" s="8">
        <f>IF(G74-Tabela4[[#This Row],[wielkosc_zamowienia]]+Tabela4[[#This Row],[Kolumna2]]&lt;0,G74+Tabela4[[#This Row],[Kolumna2]],G74-Tabela4[[#This Row],[wielkosc_zamowienia]]+Tabela4[[#This Row],[Kolumna2]])</f>
        <v>17970</v>
      </c>
      <c r="H75" s="8">
        <f>IF(G75-Tabela4[[#This Row],[wielkosc_zamowienia]]+Tabela4[[#This Row],[Kolumna2]]&lt;0,1,0)</f>
        <v>0</v>
      </c>
      <c r="I75" s="8"/>
    </row>
    <row r="76" spans="1:9" x14ac:dyDescent="0.25">
      <c r="A76">
        <v>75</v>
      </c>
      <c r="B76" s="1">
        <v>44233</v>
      </c>
      <c r="C76" s="1" t="str">
        <f>IF(OR(WEEKDAY(Tabela4[[#This Row],[data]])=1,WEEKDAY(Tabela4[[#This Row],[data]])=7),"5000","12000")</f>
        <v>5000</v>
      </c>
      <c r="D76" t="s">
        <v>5</v>
      </c>
      <c r="E76">
        <v>6460</v>
      </c>
      <c r="F76" s="7">
        <f>IF(Tabela4[[#This Row],[data]]&lt;&gt;B75,Tabela4[[#This Row],[Kolumna1]],0)</f>
        <v>0</v>
      </c>
      <c r="G76" s="8">
        <f>IF(G75-Tabela4[[#This Row],[wielkosc_zamowienia]]+Tabela4[[#This Row],[Kolumna2]]&lt;0,G75+Tabela4[[#This Row],[Kolumna2]],G75-Tabela4[[#This Row],[wielkosc_zamowienia]]+Tabela4[[#This Row],[Kolumna2]])</f>
        <v>11510</v>
      </c>
      <c r="H76" s="8">
        <f>IF(G76-Tabela4[[#This Row],[wielkosc_zamowienia]]+Tabela4[[#This Row],[Kolumna2]]&lt;0,1,0)</f>
        <v>0</v>
      </c>
      <c r="I76" s="8"/>
    </row>
    <row r="77" spans="1:9" x14ac:dyDescent="0.25">
      <c r="A77">
        <v>76</v>
      </c>
      <c r="B77" s="1">
        <v>44234</v>
      </c>
      <c r="C77" s="1" t="str">
        <f>IF(OR(WEEKDAY(Tabela4[[#This Row],[data]])=1,WEEKDAY(Tabela4[[#This Row],[data]])=7),"5000","12000")</f>
        <v>5000</v>
      </c>
      <c r="D77" t="s">
        <v>4</v>
      </c>
      <c r="E77">
        <v>5920</v>
      </c>
      <c r="F77" s="7" t="str">
        <f>IF(Tabela4[[#This Row],[data]]&lt;&gt;B76,Tabela4[[#This Row],[Kolumna1]],0)</f>
        <v>5000</v>
      </c>
      <c r="G77" s="8">
        <f>IF(G76-Tabela4[[#This Row],[wielkosc_zamowienia]]+Tabela4[[#This Row],[Kolumna2]]&lt;0,G76+Tabela4[[#This Row],[Kolumna2]],G76-Tabela4[[#This Row],[wielkosc_zamowienia]]+Tabela4[[#This Row],[Kolumna2]])</f>
        <v>10590</v>
      </c>
      <c r="H77" s="8">
        <f>IF(G77-Tabela4[[#This Row],[wielkosc_zamowienia]]+Tabela4[[#This Row],[Kolumna2]]&lt;0,1,0)</f>
        <v>0</v>
      </c>
      <c r="I77" s="8"/>
    </row>
    <row r="78" spans="1:9" x14ac:dyDescent="0.25">
      <c r="A78">
        <v>77</v>
      </c>
      <c r="B78" s="1">
        <v>44234</v>
      </c>
      <c r="C78" s="1" t="str">
        <f>IF(OR(WEEKDAY(Tabela4[[#This Row],[data]])=1,WEEKDAY(Tabela4[[#This Row],[data]])=7),"5000","12000")</f>
        <v>5000</v>
      </c>
      <c r="D78" t="s">
        <v>7</v>
      </c>
      <c r="E78">
        <v>8900</v>
      </c>
      <c r="F78" s="7">
        <f>IF(Tabela4[[#This Row],[data]]&lt;&gt;B77,Tabela4[[#This Row],[Kolumna1]],0)</f>
        <v>0</v>
      </c>
      <c r="G78" s="8">
        <f>IF(G77-Tabela4[[#This Row],[wielkosc_zamowienia]]+Tabela4[[#This Row],[Kolumna2]]&lt;0,G77+Tabela4[[#This Row],[Kolumna2]],G77-Tabela4[[#This Row],[wielkosc_zamowienia]]+Tabela4[[#This Row],[Kolumna2]])</f>
        <v>1690</v>
      </c>
      <c r="H78" s="8">
        <f>IF(G78-Tabela4[[#This Row],[wielkosc_zamowienia]]+Tabela4[[#This Row],[Kolumna2]]&lt;0,1,0)</f>
        <v>1</v>
      </c>
      <c r="I78" s="8"/>
    </row>
    <row r="79" spans="1:9" x14ac:dyDescent="0.25">
      <c r="A79">
        <v>78</v>
      </c>
      <c r="B79" s="1">
        <v>44235</v>
      </c>
      <c r="C79" s="1" t="str">
        <f>IF(OR(WEEKDAY(Tabela4[[#This Row],[data]])=1,WEEKDAY(Tabela4[[#This Row],[data]])=7),"5000","12000")</f>
        <v>12000</v>
      </c>
      <c r="D79" t="s">
        <v>7</v>
      </c>
      <c r="E79">
        <v>7370</v>
      </c>
      <c r="F79" s="7" t="str">
        <f>IF(Tabela4[[#This Row],[data]]&lt;&gt;B78,Tabela4[[#This Row],[Kolumna1]],0)</f>
        <v>12000</v>
      </c>
      <c r="G79" s="8">
        <f>IF(G78-Tabela4[[#This Row],[wielkosc_zamowienia]]+Tabela4[[#This Row],[Kolumna2]]&lt;0,G78+Tabela4[[#This Row],[Kolumna2]],G78-Tabela4[[#This Row],[wielkosc_zamowienia]]+Tabela4[[#This Row],[Kolumna2]])</f>
        <v>6320</v>
      </c>
      <c r="H79" s="8">
        <f>IF(G79-Tabela4[[#This Row],[wielkosc_zamowienia]]+Tabela4[[#This Row],[Kolumna2]]&lt;0,1,0)</f>
        <v>0</v>
      </c>
      <c r="I79" s="8"/>
    </row>
    <row r="80" spans="1:9" x14ac:dyDescent="0.25">
      <c r="A80">
        <v>79</v>
      </c>
      <c r="B80" s="1">
        <v>44235</v>
      </c>
      <c r="C80" s="1" t="str">
        <f>IF(OR(WEEKDAY(Tabela4[[#This Row],[data]])=1,WEEKDAY(Tabela4[[#This Row],[data]])=7),"5000","12000")</f>
        <v>12000</v>
      </c>
      <c r="D80" t="s">
        <v>4</v>
      </c>
      <c r="E80">
        <v>1970</v>
      </c>
      <c r="F80" s="7">
        <f>IF(Tabela4[[#This Row],[data]]&lt;&gt;B79,Tabela4[[#This Row],[Kolumna1]],0)</f>
        <v>0</v>
      </c>
      <c r="G80" s="8">
        <f>IF(G79-Tabela4[[#This Row],[wielkosc_zamowienia]]+Tabela4[[#This Row],[Kolumna2]]&lt;0,G79+Tabela4[[#This Row],[Kolumna2]],G79-Tabela4[[#This Row],[wielkosc_zamowienia]]+Tabela4[[#This Row],[Kolumna2]])</f>
        <v>4350</v>
      </c>
      <c r="H80" s="8">
        <f>IF(G80-Tabela4[[#This Row],[wielkosc_zamowienia]]+Tabela4[[#This Row],[Kolumna2]]&lt;0,1,0)</f>
        <v>0</v>
      </c>
      <c r="I80" s="8"/>
    </row>
    <row r="81" spans="1:9" x14ac:dyDescent="0.25">
      <c r="A81">
        <v>80</v>
      </c>
      <c r="B81" s="1">
        <v>44236</v>
      </c>
      <c r="C81" s="1" t="str">
        <f>IF(OR(WEEKDAY(Tabela4[[#This Row],[data]])=1,WEEKDAY(Tabela4[[#This Row],[data]])=7),"5000","12000")</f>
        <v>12000</v>
      </c>
      <c r="D81" t="s">
        <v>7</v>
      </c>
      <c r="E81">
        <v>7030</v>
      </c>
      <c r="F81" s="7" t="str">
        <f>IF(Tabela4[[#This Row],[data]]&lt;&gt;B80,Tabela4[[#This Row],[Kolumna1]],0)</f>
        <v>12000</v>
      </c>
      <c r="G81" s="8">
        <f>IF(G80-Tabela4[[#This Row],[wielkosc_zamowienia]]+Tabela4[[#This Row],[Kolumna2]]&lt;0,G80+Tabela4[[#This Row],[Kolumna2]],G80-Tabela4[[#This Row],[wielkosc_zamowienia]]+Tabela4[[#This Row],[Kolumna2]])</f>
        <v>9320</v>
      </c>
      <c r="H81" s="8">
        <f>IF(G81-Tabela4[[#This Row],[wielkosc_zamowienia]]+Tabela4[[#This Row],[Kolumna2]]&lt;0,1,0)</f>
        <v>0</v>
      </c>
      <c r="I81" s="8"/>
    </row>
    <row r="82" spans="1:9" x14ac:dyDescent="0.25">
      <c r="A82">
        <v>81</v>
      </c>
      <c r="B82" s="1">
        <v>44237</v>
      </c>
      <c r="C82" s="1" t="str">
        <f>IF(OR(WEEKDAY(Tabela4[[#This Row],[data]])=1,WEEKDAY(Tabela4[[#This Row],[data]])=7),"5000","12000")</f>
        <v>12000</v>
      </c>
      <c r="D82" t="s">
        <v>7</v>
      </c>
      <c r="E82">
        <v>1000</v>
      </c>
      <c r="F82" s="7" t="str">
        <f>IF(Tabela4[[#This Row],[data]]&lt;&gt;B81,Tabela4[[#This Row],[Kolumna1]],0)</f>
        <v>12000</v>
      </c>
      <c r="G82" s="8">
        <f>IF(G81-Tabela4[[#This Row],[wielkosc_zamowienia]]+Tabela4[[#This Row],[Kolumna2]]&lt;0,G81+Tabela4[[#This Row],[Kolumna2]],G81-Tabela4[[#This Row],[wielkosc_zamowienia]]+Tabela4[[#This Row],[Kolumna2]])</f>
        <v>20320</v>
      </c>
      <c r="H82" s="8">
        <f>IF(G82-Tabela4[[#This Row],[wielkosc_zamowienia]]+Tabela4[[#This Row],[Kolumna2]]&lt;0,1,0)</f>
        <v>0</v>
      </c>
      <c r="I82" s="8"/>
    </row>
    <row r="83" spans="1:9" x14ac:dyDescent="0.25">
      <c r="A83">
        <v>82</v>
      </c>
      <c r="B83" s="1">
        <v>44237</v>
      </c>
      <c r="C83" s="1" t="str">
        <f>IF(OR(WEEKDAY(Tabela4[[#This Row],[data]])=1,WEEKDAY(Tabela4[[#This Row],[data]])=7),"5000","12000")</f>
        <v>12000</v>
      </c>
      <c r="D83" t="s">
        <v>4</v>
      </c>
      <c r="E83">
        <v>2620</v>
      </c>
      <c r="F83" s="7">
        <f>IF(Tabela4[[#This Row],[data]]&lt;&gt;B82,Tabela4[[#This Row],[Kolumna1]],0)</f>
        <v>0</v>
      </c>
      <c r="G83" s="8">
        <f>IF(G82-Tabela4[[#This Row],[wielkosc_zamowienia]]+Tabela4[[#This Row],[Kolumna2]]&lt;0,G82+Tabela4[[#This Row],[Kolumna2]],G82-Tabela4[[#This Row],[wielkosc_zamowienia]]+Tabela4[[#This Row],[Kolumna2]])</f>
        <v>17700</v>
      </c>
      <c r="H83" s="8">
        <f>IF(G83-Tabela4[[#This Row],[wielkosc_zamowienia]]+Tabela4[[#This Row],[Kolumna2]]&lt;0,1,0)</f>
        <v>0</v>
      </c>
      <c r="I83" s="8"/>
    </row>
    <row r="84" spans="1:9" x14ac:dyDescent="0.25">
      <c r="A84">
        <v>83</v>
      </c>
      <c r="B84" s="1">
        <v>44238</v>
      </c>
      <c r="C84" s="1" t="str">
        <f>IF(OR(WEEKDAY(Tabela4[[#This Row],[data]])=1,WEEKDAY(Tabela4[[#This Row],[data]])=7),"5000","12000")</f>
        <v>12000</v>
      </c>
      <c r="D84" t="s">
        <v>7</v>
      </c>
      <c r="E84">
        <v>9440</v>
      </c>
      <c r="F84" s="7" t="str">
        <f>IF(Tabela4[[#This Row],[data]]&lt;&gt;B83,Tabela4[[#This Row],[Kolumna1]],0)</f>
        <v>12000</v>
      </c>
      <c r="G84" s="8">
        <f>IF(G83-Tabela4[[#This Row],[wielkosc_zamowienia]]+Tabela4[[#This Row],[Kolumna2]]&lt;0,G83+Tabela4[[#This Row],[Kolumna2]],G83-Tabela4[[#This Row],[wielkosc_zamowienia]]+Tabela4[[#This Row],[Kolumna2]])</f>
        <v>20260</v>
      </c>
      <c r="H84" s="8">
        <f>IF(G84-Tabela4[[#This Row],[wielkosc_zamowienia]]+Tabela4[[#This Row],[Kolumna2]]&lt;0,1,0)</f>
        <v>0</v>
      </c>
      <c r="I84" s="8"/>
    </row>
    <row r="85" spans="1:9" x14ac:dyDescent="0.25">
      <c r="A85">
        <v>84</v>
      </c>
      <c r="B85" s="1">
        <v>44238</v>
      </c>
      <c r="C85" s="1" t="str">
        <f>IF(OR(WEEKDAY(Tabela4[[#This Row],[data]])=1,WEEKDAY(Tabela4[[#This Row],[data]])=7),"5000","12000")</f>
        <v>12000</v>
      </c>
      <c r="D85" t="s">
        <v>5</v>
      </c>
      <c r="E85">
        <v>8020</v>
      </c>
      <c r="F85" s="7">
        <f>IF(Tabela4[[#This Row],[data]]&lt;&gt;B84,Tabela4[[#This Row],[Kolumna1]],0)</f>
        <v>0</v>
      </c>
      <c r="G85" s="8">
        <f>IF(G84-Tabela4[[#This Row],[wielkosc_zamowienia]]+Tabela4[[#This Row],[Kolumna2]]&lt;0,G84+Tabela4[[#This Row],[Kolumna2]],G84-Tabela4[[#This Row],[wielkosc_zamowienia]]+Tabela4[[#This Row],[Kolumna2]])</f>
        <v>12240</v>
      </c>
      <c r="H85" s="8">
        <f>IF(G85-Tabela4[[#This Row],[wielkosc_zamowienia]]+Tabela4[[#This Row],[Kolumna2]]&lt;0,1,0)</f>
        <v>0</v>
      </c>
      <c r="I85" s="8"/>
    </row>
    <row r="86" spans="1:9" x14ac:dyDescent="0.25">
      <c r="A86">
        <v>85</v>
      </c>
      <c r="B86" s="1">
        <v>44238</v>
      </c>
      <c r="C86" s="1" t="str">
        <f>IF(OR(WEEKDAY(Tabela4[[#This Row],[data]])=1,WEEKDAY(Tabela4[[#This Row],[data]])=7),"5000","12000")</f>
        <v>12000</v>
      </c>
      <c r="D86" t="s">
        <v>6</v>
      </c>
      <c r="E86">
        <v>5820</v>
      </c>
      <c r="F86" s="7">
        <f>IF(Tabela4[[#This Row],[data]]&lt;&gt;B85,Tabela4[[#This Row],[Kolumna1]],0)</f>
        <v>0</v>
      </c>
      <c r="G86" s="8">
        <f>IF(G85-Tabela4[[#This Row],[wielkosc_zamowienia]]+Tabela4[[#This Row],[Kolumna2]]&lt;0,G85+Tabela4[[#This Row],[Kolumna2]],G85-Tabela4[[#This Row],[wielkosc_zamowienia]]+Tabela4[[#This Row],[Kolumna2]])</f>
        <v>6420</v>
      </c>
      <c r="H86" s="8">
        <f>IF(G86-Tabela4[[#This Row],[wielkosc_zamowienia]]+Tabela4[[#This Row],[Kolumna2]]&lt;0,1,0)</f>
        <v>0</v>
      </c>
      <c r="I86" s="8"/>
    </row>
    <row r="87" spans="1:9" x14ac:dyDescent="0.25">
      <c r="A87">
        <v>86</v>
      </c>
      <c r="B87" s="1">
        <v>44239</v>
      </c>
      <c r="C87" s="1" t="str">
        <f>IF(OR(WEEKDAY(Tabela4[[#This Row],[data]])=1,WEEKDAY(Tabela4[[#This Row],[data]])=7),"5000","12000")</f>
        <v>12000</v>
      </c>
      <c r="D87" t="s">
        <v>7</v>
      </c>
      <c r="E87">
        <v>4850</v>
      </c>
      <c r="F87" s="7" t="str">
        <f>IF(Tabela4[[#This Row],[data]]&lt;&gt;B86,Tabela4[[#This Row],[Kolumna1]],0)</f>
        <v>12000</v>
      </c>
      <c r="G87" s="8">
        <f>IF(G86-Tabela4[[#This Row],[wielkosc_zamowienia]]+Tabela4[[#This Row],[Kolumna2]]&lt;0,G86+Tabela4[[#This Row],[Kolumna2]],G86-Tabela4[[#This Row],[wielkosc_zamowienia]]+Tabela4[[#This Row],[Kolumna2]])</f>
        <v>13570</v>
      </c>
      <c r="H87" s="8">
        <f>IF(G87-Tabela4[[#This Row],[wielkosc_zamowienia]]+Tabela4[[#This Row],[Kolumna2]]&lt;0,1,0)</f>
        <v>0</v>
      </c>
      <c r="I87" s="8"/>
    </row>
    <row r="88" spans="1:9" x14ac:dyDescent="0.25">
      <c r="A88">
        <v>87</v>
      </c>
      <c r="B88" s="1">
        <v>44239</v>
      </c>
      <c r="C88" s="1" t="str">
        <f>IF(OR(WEEKDAY(Tabela4[[#This Row],[data]])=1,WEEKDAY(Tabela4[[#This Row],[data]])=7),"5000","12000")</f>
        <v>12000</v>
      </c>
      <c r="D88" t="s">
        <v>5</v>
      </c>
      <c r="E88">
        <v>4910</v>
      </c>
      <c r="F88" s="7">
        <f>IF(Tabela4[[#This Row],[data]]&lt;&gt;B87,Tabela4[[#This Row],[Kolumna1]],0)</f>
        <v>0</v>
      </c>
      <c r="G88" s="8">
        <f>IF(G87-Tabela4[[#This Row],[wielkosc_zamowienia]]+Tabela4[[#This Row],[Kolumna2]]&lt;0,G87+Tabela4[[#This Row],[Kolumna2]],G87-Tabela4[[#This Row],[wielkosc_zamowienia]]+Tabela4[[#This Row],[Kolumna2]])</f>
        <v>8660</v>
      </c>
      <c r="H88" s="8">
        <f>IF(G88-Tabela4[[#This Row],[wielkosc_zamowienia]]+Tabela4[[#This Row],[Kolumna2]]&lt;0,1,0)</f>
        <v>0</v>
      </c>
      <c r="I88" s="8"/>
    </row>
    <row r="89" spans="1:9" x14ac:dyDescent="0.25">
      <c r="A89">
        <v>88</v>
      </c>
      <c r="B89" s="1">
        <v>44240</v>
      </c>
      <c r="C89" s="1" t="str">
        <f>IF(OR(WEEKDAY(Tabela4[[#This Row],[data]])=1,WEEKDAY(Tabela4[[#This Row],[data]])=7),"5000","12000")</f>
        <v>5000</v>
      </c>
      <c r="D89" t="s">
        <v>5</v>
      </c>
      <c r="E89">
        <v>5690</v>
      </c>
      <c r="F89" s="7" t="str">
        <f>IF(Tabela4[[#This Row],[data]]&lt;&gt;B88,Tabela4[[#This Row],[Kolumna1]],0)</f>
        <v>5000</v>
      </c>
      <c r="G89" s="8">
        <f>IF(G88-Tabela4[[#This Row],[wielkosc_zamowienia]]+Tabela4[[#This Row],[Kolumna2]]&lt;0,G88+Tabela4[[#This Row],[Kolumna2]],G88-Tabela4[[#This Row],[wielkosc_zamowienia]]+Tabela4[[#This Row],[Kolumna2]])</f>
        <v>7970</v>
      </c>
      <c r="H89" s="8">
        <f>IF(G89-Tabela4[[#This Row],[wielkosc_zamowienia]]+Tabela4[[#This Row],[Kolumna2]]&lt;0,1,0)</f>
        <v>0</v>
      </c>
      <c r="I89" s="8"/>
    </row>
    <row r="90" spans="1:9" x14ac:dyDescent="0.25">
      <c r="A90">
        <v>89</v>
      </c>
      <c r="B90" s="1">
        <v>44240</v>
      </c>
      <c r="C90" s="1" t="str">
        <f>IF(OR(WEEKDAY(Tabela4[[#This Row],[data]])=1,WEEKDAY(Tabela4[[#This Row],[data]])=7),"5000","12000")</f>
        <v>5000</v>
      </c>
      <c r="D90" t="s">
        <v>4</v>
      </c>
      <c r="E90">
        <v>1870</v>
      </c>
      <c r="F90" s="7">
        <f>IF(Tabela4[[#This Row],[data]]&lt;&gt;B89,Tabela4[[#This Row],[Kolumna1]],0)</f>
        <v>0</v>
      </c>
      <c r="G90" s="8">
        <f>IF(G89-Tabela4[[#This Row],[wielkosc_zamowienia]]+Tabela4[[#This Row],[Kolumna2]]&lt;0,G89+Tabela4[[#This Row],[Kolumna2]],G89-Tabela4[[#This Row],[wielkosc_zamowienia]]+Tabela4[[#This Row],[Kolumna2]])</f>
        <v>6100</v>
      </c>
      <c r="H90" s="8">
        <f>IF(G90-Tabela4[[#This Row],[wielkosc_zamowienia]]+Tabela4[[#This Row],[Kolumna2]]&lt;0,1,0)</f>
        <v>0</v>
      </c>
      <c r="I90" s="8"/>
    </row>
    <row r="91" spans="1:9" x14ac:dyDescent="0.25">
      <c r="A91">
        <v>90</v>
      </c>
      <c r="B91" s="1">
        <v>44241</v>
      </c>
      <c r="C91" s="1" t="str">
        <f>IF(OR(WEEKDAY(Tabela4[[#This Row],[data]])=1,WEEKDAY(Tabela4[[#This Row],[data]])=7),"5000","12000")</f>
        <v>5000</v>
      </c>
      <c r="D91" t="s">
        <v>5</v>
      </c>
      <c r="E91">
        <v>1800</v>
      </c>
      <c r="F91" s="7" t="str">
        <f>IF(Tabela4[[#This Row],[data]]&lt;&gt;B90,Tabela4[[#This Row],[Kolumna1]],0)</f>
        <v>5000</v>
      </c>
      <c r="G91" s="8">
        <f>IF(G90-Tabela4[[#This Row],[wielkosc_zamowienia]]+Tabela4[[#This Row],[Kolumna2]]&lt;0,G90+Tabela4[[#This Row],[Kolumna2]],G90-Tabela4[[#This Row],[wielkosc_zamowienia]]+Tabela4[[#This Row],[Kolumna2]])</f>
        <v>9300</v>
      </c>
      <c r="H91" s="8">
        <f>IF(G91-Tabela4[[#This Row],[wielkosc_zamowienia]]+Tabela4[[#This Row],[Kolumna2]]&lt;0,1,0)</f>
        <v>0</v>
      </c>
      <c r="I91" s="8"/>
    </row>
    <row r="92" spans="1:9" x14ac:dyDescent="0.25">
      <c r="A92">
        <v>91</v>
      </c>
      <c r="B92" s="1">
        <v>44241</v>
      </c>
      <c r="C92" s="1" t="str">
        <f>IF(OR(WEEKDAY(Tabela4[[#This Row],[data]])=1,WEEKDAY(Tabela4[[#This Row],[data]])=7),"5000","12000")</f>
        <v>5000</v>
      </c>
      <c r="D92" t="s">
        <v>6</v>
      </c>
      <c r="E92">
        <v>4150</v>
      </c>
      <c r="F92" s="7">
        <f>IF(Tabela4[[#This Row],[data]]&lt;&gt;B91,Tabela4[[#This Row],[Kolumna1]],0)</f>
        <v>0</v>
      </c>
      <c r="G92" s="8">
        <f>IF(G91-Tabela4[[#This Row],[wielkosc_zamowienia]]+Tabela4[[#This Row],[Kolumna2]]&lt;0,G91+Tabela4[[#This Row],[Kolumna2]],G91-Tabela4[[#This Row],[wielkosc_zamowienia]]+Tabela4[[#This Row],[Kolumna2]])</f>
        <v>5150</v>
      </c>
      <c r="H92" s="8">
        <f>IF(G92-Tabela4[[#This Row],[wielkosc_zamowienia]]+Tabela4[[#This Row],[Kolumna2]]&lt;0,1,0)</f>
        <v>0</v>
      </c>
      <c r="I92" s="8"/>
    </row>
    <row r="93" spans="1:9" x14ac:dyDescent="0.25">
      <c r="A93">
        <v>92</v>
      </c>
      <c r="B93" s="1">
        <v>44242</v>
      </c>
      <c r="C93" s="1" t="str">
        <f>IF(OR(WEEKDAY(Tabela4[[#This Row],[data]])=1,WEEKDAY(Tabela4[[#This Row],[data]])=7),"5000","12000")</f>
        <v>12000</v>
      </c>
      <c r="D93" t="s">
        <v>4</v>
      </c>
      <c r="E93">
        <v>3780</v>
      </c>
      <c r="F93" s="7" t="str">
        <f>IF(Tabela4[[#This Row],[data]]&lt;&gt;B92,Tabela4[[#This Row],[Kolumna1]],0)</f>
        <v>12000</v>
      </c>
      <c r="G93" s="8">
        <f>IF(G92-Tabela4[[#This Row],[wielkosc_zamowienia]]+Tabela4[[#This Row],[Kolumna2]]&lt;0,G92+Tabela4[[#This Row],[Kolumna2]],G92-Tabela4[[#This Row],[wielkosc_zamowienia]]+Tabela4[[#This Row],[Kolumna2]])</f>
        <v>13370</v>
      </c>
      <c r="H93" s="8">
        <f>IF(G93-Tabela4[[#This Row],[wielkosc_zamowienia]]+Tabela4[[#This Row],[Kolumna2]]&lt;0,1,0)</f>
        <v>0</v>
      </c>
      <c r="I93" s="8"/>
    </row>
    <row r="94" spans="1:9" x14ac:dyDescent="0.25">
      <c r="A94">
        <v>93</v>
      </c>
      <c r="B94" s="1">
        <v>44243</v>
      </c>
      <c r="C94" s="1" t="str">
        <f>IF(OR(WEEKDAY(Tabela4[[#This Row],[data]])=1,WEEKDAY(Tabela4[[#This Row],[data]])=7),"5000","12000")</f>
        <v>12000</v>
      </c>
      <c r="D94" t="s">
        <v>7</v>
      </c>
      <c r="E94">
        <v>3330</v>
      </c>
      <c r="F94" s="7" t="str">
        <f>IF(Tabela4[[#This Row],[data]]&lt;&gt;B93,Tabela4[[#This Row],[Kolumna1]],0)</f>
        <v>12000</v>
      </c>
      <c r="G94" s="8">
        <f>IF(G93-Tabela4[[#This Row],[wielkosc_zamowienia]]+Tabela4[[#This Row],[Kolumna2]]&lt;0,G93+Tabela4[[#This Row],[Kolumna2]],G93-Tabela4[[#This Row],[wielkosc_zamowienia]]+Tabela4[[#This Row],[Kolumna2]])</f>
        <v>22040</v>
      </c>
      <c r="H94" s="8">
        <f>IF(G94-Tabela4[[#This Row],[wielkosc_zamowienia]]+Tabela4[[#This Row],[Kolumna2]]&lt;0,1,0)</f>
        <v>0</v>
      </c>
      <c r="I94" s="8"/>
    </row>
    <row r="95" spans="1:9" x14ac:dyDescent="0.25">
      <c r="A95">
        <v>94</v>
      </c>
      <c r="B95" s="1">
        <v>44243</v>
      </c>
      <c r="C95" s="1" t="str">
        <f>IF(OR(WEEKDAY(Tabela4[[#This Row],[data]])=1,WEEKDAY(Tabela4[[#This Row],[data]])=7),"5000","12000")</f>
        <v>12000</v>
      </c>
      <c r="D95" t="s">
        <v>4</v>
      </c>
      <c r="E95">
        <v>1570</v>
      </c>
      <c r="F95" s="7">
        <f>IF(Tabela4[[#This Row],[data]]&lt;&gt;B94,Tabela4[[#This Row],[Kolumna1]],0)</f>
        <v>0</v>
      </c>
      <c r="G95" s="8">
        <f>IF(G94-Tabela4[[#This Row],[wielkosc_zamowienia]]+Tabela4[[#This Row],[Kolumna2]]&lt;0,G94+Tabela4[[#This Row],[Kolumna2]],G94-Tabela4[[#This Row],[wielkosc_zamowienia]]+Tabela4[[#This Row],[Kolumna2]])</f>
        <v>20470</v>
      </c>
      <c r="H95" s="8">
        <f>IF(G95-Tabela4[[#This Row],[wielkosc_zamowienia]]+Tabela4[[#This Row],[Kolumna2]]&lt;0,1,0)</f>
        <v>0</v>
      </c>
      <c r="I95" s="8"/>
    </row>
    <row r="96" spans="1:9" x14ac:dyDescent="0.25">
      <c r="A96">
        <v>95</v>
      </c>
      <c r="B96" s="1">
        <v>44243</v>
      </c>
      <c r="C96" s="1" t="str">
        <f>IF(OR(WEEKDAY(Tabela4[[#This Row],[data]])=1,WEEKDAY(Tabela4[[#This Row],[data]])=7),"5000","12000")</f>
        <v>12000</v>
      </c>
      <c r="D96" t="s">
        <v>6</v>
      </c>
      <c r="E96">
        <v>1590</v>
      </c>
      <c r="F96" s="7">
        <f>IF(Tabela4[[#This Row],[data]]&lt;&gt;B95,Tabela4[[#This Row],[Kolumna1]],0)</f>
        <v>0</v>
      </c>
      <c r="G96" s="8">
        <f>IF(G95-Tabela4[[#This Row],[wielkosc_zamowienia]]+Tabela4[[#This Row],[Kolumna2]]&lt;0,G95+Tabela4[[#This Row],[Kolumna2]],G95-Tabela4[[#This Row],[wielkosc_zamowienia]]+Tabela4[[#This Row],[Kolumna2]])</f>
        <v>18880</v>
      </c>
      <c r="H96" s="8">
        <f>IF(G96-Tabela4[[#This Row],[wielkosc_zamowienia]]+Tabela4[[#This Row],[Kolumna2]]&lt;0,1,0)</f>
        <v>0</v>
      </c>
      <c r="I96" s="8"/>
    </row>
    <row r="97" spans="1:9" x14ac:dyDescent="0.25">
      <c r="A97">
        <v>96</v>
      </c>
      <c r="B97" s="1">
        <v>44244</v>
      </c>
      <c r="C97" s="1" t="str">
        <f>IF(OR(WEEKDAY(Tabela4[[#This Row],[data]])=1,WEEKDAY(Tabela4[[#This Row],[data]])=7),"5000","12000")</f>
        <v>12000</v>
      </c>
      <c r="D97" t="s">
        <v>5</v>
      </c>
      <c r="E97">
        <v>7240</v>
      </c>
      <c r="F97" s="7" t="str">
        <f>IF(Tabela4[[#This Row],[data]]&lt;&gt;B96,Tabela4[[#This Row],[Kolumna1]],0)</f>
        <v>12000</v>
      </c>
      <c r="G97" s="8">
        <f>IF(G96-Tabela4[[#This Row],[wielkosc_zamowienia]]+Tabela4[[#This Row],[Kolumna2]]&lt;0,G96+Tabela4[[#This Row],[Kolumna2]],G96-Tabela4[[#This Row],[wielkosc_zamowienia]]+Tabela4[[#This Row],[Kolumna2]])</f>
        <v>23640</v>
      </c>
      <c r="H97" s="8">
        <f>IF(G97-Tabela4[[#This Row],[wielkosc_zamowienia]]+Tabela4[[#This Row],[Kolumna2]]&lt;0,1,0)</f>
        <v>0</v>
      </c>
      <c r="I97" s="8"/>
    </row>
    <row r="98" spans="1:9" x14ac:dyDescent="0.25">
      <c r="A98">
        <v>97</v>
      </c>
      <c r="B98" s="1">
        <v>44244</v>
      </c>
      <c r="C98" s="1" t="str">
        <f>IF(OR(WEEKDAY(Tabela4[[#This Row],[data]])=1,WEEKDAY(Tabela4[[#This Row],[data]])=7),"5000","12000")</f>
        <v>12000</v>
      </c>
      <c r="D98" t="s">
        <v>4</v>
      </c>
      <c r="E98">
        <v>9690</v>
      </c>
      <c r="F98" s="7">
        <f>IF(Tabela4[[#This Row],[data]]&lt;&gt;B97,Tabela4[[#This Row],[Kolumna1]],0)</f>
        <v>0</v>
      </c>
      <c r="G98" s="8">
        <f>IF(G97-Tabela4[[#This Row],[wielkosc_zamowienia]]+Tabela4[[#This Row],[Kolumna2]]&lt;0,G97+Tabela4[[#This Row],[Kolumna2]],G97-Tabela4[[#This Row],[wielkosc_zamowienia]]+Tabela4[[#This Row],[Kolumna2]])</f>
        <v>13950</v>
      </c>
      <c r="H98" s="8">
        <f>IF(G98-Tabela4[[#This Row],[wielkosc_zamowienia]]+Tabela4[[#This Row],[Kolumna2]]&lt;0,1,0)</f>
        <v>0</v>
      </c>
      <c r="I98" s="8"/>
    </row>
    <row r="99" spans="1:9" x14ac:dyDescent="0.25">
      <c r="A99">
        <v>98</v>
      </c>
      <c r="B99" s="1">
        <v>44244</v>
      </c>
      <c r="C99" s="1" t="str">
        <f>IF(OR(WEEKDAY(Tabela4[[#This Row],[data]])=1,WEEKDAY(Tabela4[[#This Row],[data]])=7),"5000","12000")</f>
        <v>12000</v>
      </c>
      <c r="D99" t="s">
        <v>7</v>
      </c>
      <c r="E99">
        <v>5600</v>
      </c>
      <c r="F99" s="7">
        <f>IF(Tabela4[[#This Row],[data]]&lt;&gt;B98,Tabela4[[#This Row],[Kolumna1]],0)</f>
        <v>0</v>
      </c>
      <c r="G99" s="8">
        <f>IF(G98-Tabela4[[#This Row],[wielkosc_zamowienia]]+Tabela4[[#This Row],[Kolumna2]]&lt;0,G98+Tabela4[[#This Row],[Kolumna2]],G98-Tabela4[[#This Row],[wielkosc_zamowienia]]+Tabela4[[#This Row],[Kolumna2]])</f>
        <v>8350</v>
      </c>
      <c r="H99" s="8">
        <f>IF(G99-Tabela4[[#This Row],[wielkosc_zamowienia]]+Tabela4[[#This Row],[Kolumna2]]&lt;0,1,0)</f>
        <v>0</v>
      </c>
      <c r="I99" s="8"/>
    </row>
    <row r="100" spans="1:9" x14ac:dyDescent="0.25">
      <c r="A100">
        <v>99</v>
      </c>
      <c r="B100" s="1">
        <v>44245</v>
      </c>
      <c r="C100" s="1" t="str">
        <f>IF(OR(WEEKDAY(Tabela4[[#This Row],[data]])=1,WEEKDAY(Tabela4[[#This Row],[data]])=7),"5000","12000")</f>
        <v>12000</v>
      </c>
      <c r="D100" t="s">
        <v>5</v>
      </c>
      <c r="E100">
        <v>1740</v>
      </c>
      <c r="F100" s="7" t="str">
        <f>IF(Tabela4[[#This Row],[data]]&lt;&gt;B99,Tabela4[[#This Row],[Kolumna1]],0)</f>
        <v>12000</v>
      </c>
      <c r="G100" s="8">
        <f>IF(G99-Tabela4[[#This Row],[wielkosc_zamowienia]]+Tabela4[[#This Row],[Kolumna2]]&lt;0,G99+Tabela4[[#This Row],[Kolumna2]],G99-Tabela4[[#This Row],[wielkosc_zamowienia]]+Tabela4[[#This Row],[Kolumna2]])</f>
        <v>18610</v>
      </c>
      <c r="H100" s="8">
        <f>IF(G100-Tabela4[[#This Row],[wielkosc_zamowienia]]+Tabela4[[#This Row],[Kolumna2]]&lt;0,1,0)</f>
        <v>0</v>
      </c>
      <c r="I100" s="8"/>
    </row>
    <row r="101" spans="1:9" x14ac:dyDescent="0.25">
      <c r="A101">
        <v>100</v>
      </c>
      <c r="B101" s="1">
        <v>44246</v>
      </c>
      <c r="C101" s="1" t="str">
        <f>IF(OR(WEEKDAY(Tabela4[[#This Row],[data]])=1,WEEKDAY(Tabela4[[#This Row],[data]])=7),"5000","12000")</f>
        <v>12000</v>
      </c>
      <c r="D101" t="s">
        <v>5</v>
      </c>
      <c r="E101">
        <v>5430</v>
      </c>
      <c r="F101" s="7" t="str">
        <f>IF(Tabela4[[#This Row],[data]]&lt;&gt;B100,Tabela4[[#This Row],[Kolumna1]],0)</f>
        <v>12000</v>
      </c>
      <c r="G101" s="8">
        <f>IF(G100-Tabela4[[#This Row],[wielkosc_zamowienia]]+Tabela4[[#This Row],[Kolumna2]]&lt;0,G100+Tabela4[[#This Row],[Kolumna2]],G100-Tabela4[[#This Row],[wielkosc_zamowienia]]+Tabela4[[#This Row],[Kolumna2]])</f>
        <v>25180</v>
      </c>
      <c r="H101" s="8">
        <f>IF(G101-Tabela4[[#This Row],[wielkosc_zamowienia]]+Tabela4[[#This Row],[Kolumna2]]&lt;0,1,0)</f>
        <v>0</v>
      </c>
      <c r="I101" s="8"/>
    </row>
    <row r="102" spans="1:9" x14ac:dyDescent="0.25">
      <c r="A102">
        <v>101</v>
      </c>
      <c r="B102" s="1">
        <v>44247</v>
      </c>
      <c r="C102" s="1" t="str">
        <f>IF(OR(WEEKDAY(Tabela4[[#This Row],[data]])=1,WEEKDAY(Tabela4[[#This Row],[data]])=7),"5000","12000")</f>
        <v>5000</v>
      </c>
      <c r="D102" t="s">
        <v>7</v>
      </c>
      <c r="E102">
        <v>8190</v>
      </c>
      <c r="F102" s="7" t="str">
        <f>IF(Tabela4[[#This Row],[data]]&lt;&gt;B101,Tabela4[[#This Row],[Kolumna1]],0)</f>
        <v>5000</v>
      </c>
      <c r="G102" s="8">
        <f>IF(G101-Tabela4[[#This Row],[wielkosc_zamowienia]]+Tabela4[[#This Row],[Kolumna2]]&lt;0,G101+Tabela4[[#This Row],[Kolumna2]],G101-Tabela4[[#This Row],[wielkosc_zamowienia]]+Tabela4[[#This Row],[Kolumna2]])</f>
        <v>21990</v>
      </c>
      <c r="H102" s="8">
        <f>IF(G102-Tabela4[[#This Row],[wielkosc_zamowienia]]+Tabela4[[#This Row],[Kolumna2]]&lt;0,1,0)</f>
        <v>0</v>
      </c>
      <c r="I102" s="8"/>
    </row>
    <row r="103" spans="1:9" x14ac:dyDescent="0.25">
      <c r="A103">
        <v>102</v>
      </c>
      <c r="B103" s="1">
        <v>44247</v>
      </c>
      <c r="C103" s="1" t="str">
        <f>IF(OR(WEEKDAY(Tabela4[[#This Row],[data]])=1,WEEKDAY(Tabela4[[#This Row],[data]])=7),"5000","12000")</f>
        <v>5000</v>
      </c>
      <c r="D103" t="s">
        <v>5</v>
      </c>
      <c r="E103">
        <v>1470</v>
      </c>
      <c r="F103" s="7">
        <f>IF(Tabela4[[#This Row],[data]]&lt;&gt;B102,Tabela4[[#This Row],[Kolumna1]],0)</f>
        <v>0</v>
      </c>
      <c r="G103" s="8">
        <f>IF(G102-Tabela4[[#This Row],[wielkosc_zamowienia]]+Tabela4[[#This Row],[Kolumna2]]&lt;0,G102+Tabela4[[#This Row],[Kolumna2]],G102-Tabela4[[#This Row],[wielkosc_zamowienia]]+Tabela4[[#This Row],[Kolumna2]])</f>
        <v>20520</v>
      </c>
      <c r="H103" s="8">
        <f>IF(G103-Tabela4[[#This Row],[wielkosc_zamowienia]]+Tabela4[[#This Row],[Kolumna2]]&lt;0,1,0)</f>
        <v>0</v>
      </c>
      <c r="I103" s="8"/>
    </row>
    <row r="104" spans="1:9" x14ac:dyDescent="0.25">
      <c r="A104">
        <v>103</v>
      </c>
      <c r="B104" s="1">
        <v>44248</v>
      </c>
      <c r="C104" s="1" t="str">
        <f>IF(OR(WEEKDAY(Tabela4[[#This Row],[data]])=1,WEEKDAY(Tabela4[[#This Row],[data]])=7),"5000","12000")</f>
        <v>5000</v>
      </c>
      <c r="D104" t="s">
        <v>6</v>
      </c>
      <c r="E104">
        <v>1620</v>
      </c>
      <c r="F104" s="7" t="str">
        <f>IF(Tabela4[[#This Row],[data]]&lt;&gt;B103,Tabela4[[#This Row],[Kolumna1]],0)</f>
        <v>5000</v>
      </c>
      <c r="G104" s="8">
        <f>IF(G103-Tabela4[[#This Row],[wielkosc_zamowienia]]+Tabela4[[#This Row],[Kolumna2]]&lt;0,G103+Tabela4[[#This Row],[Kolumna2]],G103-Tabela4[[#This Row],[wielkosc_zamowienia]]+Tabela4[[#This Row],[Kolumna2]])</f>
        <v>23900</v>
      </c>
      <c r="H104" s="8">
        <f>IF(G104-Tabela4[[#This Row],[wielkosc_zamowienia]]+Tabela4[[#This Row],[Kolumna2]]&lt;0,1,0)</f>
        <v>0</v>
      </c>
      <c r="I104" s="8"/>
    </row>
    <row r="105" spans="1:9" x14ac:dyDescent="0.25">
      <c r="A105">
        <v>104</v>
      </c>
      <c r="B105" s="1">
        <v>44248</v>
      </c>
      <c r="C105" s="1" t="str">
        <f>IF(OR(WEEKDAY(Tabela4[[#This Row],[data]])=1,WEEKDAY(Tabela4[[#This Row],[data]])=7),"5000","12000")</f>
        <v>5000</v>
      </c>
      <c r="D105" t="s">
        <v>4</v>
      </c>
      <c r="E105">
        <v>6700</v>
      </c>
      <c r="F105" s="7">
        <f>IF(Tabela4[[#This Row],[data]]&lt;&gt;B104,Tabela4[[#This Row],[Kolumna1]],0)</f>
        <v>0</v>
      </c>
      <c r="G105" s="8">
        <f>IF(G104-Tabela4[[#This Row],[wielkosc_zamowienia]]+Tabela4[[#This Row],[Kolumna2]]&lt;0,G104+Tabela4[[#This Row],[Kolumna2]],G104-Tabela4[[#This Row],[wielkosc_zamowienia]]+Tabela4[[#This Row],[Kolumna2]])</f>
        <v>17200</v>
      </c>
      <c r="H105" s="8">
        <f>IF(G105-Tabela4[[#This Row],[wielkosc_zamowienia]]+Tabela4[[#This Row],[Kolumna2]]&lt;0,1,0)</f>
        <v>0</v>
      </c>
      <c r="I105" s="8"/>
    </row>
    <row r="106" spans="1:9" x14ac:dyDescent="0.25">
      <c r="A106">
        <v>105</v>
      </c>
      <c r="B106" s="1">
        <v>44249</v>
      </c>
      <c r="C106" s="1" t="str">
        <f>IF(OR(WEEKDAY(Tabela4[[#This Row],[data]])=1,WEEKDAY(Tabela4[[#This Row],[data]])=7),"5000","12000")</f>
        <v>12000</v>
      </c>
      <c r="D106" t="s">
        <v>4</v>
      </c>
      <c r="E106">
        <v>5570</v>
      </c>
      <c r="F106" s="7" t="str">
        <f>IF(Tabela4[[#This Row],[data]]&lt;&gt;B105,Tabela4[[#This Row],[Kolumna1]],0)</f>
        <v>12000</v>
      </c>
      <c r="G106" s="8">
        <f>IF(G105-Tabela4[[#This Row],[wielkosc_zamowienia]]+Tabela4[[#This Row],[Kolumna2]]&lt;0,G105+Tabela4[[#This Row],[Kolumna2]],G105-Tabela4[[#This Row],[wielkosc_zamowienia]]+Tabela4[[#This Row],[Kolumna2]])</f>
        <v>23630</v>
      </c>
      <c r="H106" s="8">
        <f>IF(G106-Tabela4[[#This Row],[wielkosc_zamowienia]]+Tabela4[[#This Row],[Kolumna2]]&lt;0,1,0)</f>
        <v>0</v>
      </c>
      <c r="I106" s="8"/>
    </row>
    <row r="107" spans="1:9" x14ac:dyDescent="0.25">
      <c r="A107">
        <v>106</v>
      </c>
      <c r="B107" s="1">
        <v>44249</v>
      </c>
      <c r="C107" s="1" t="str">
        <f>IF(OR(WEEKDAY(Tabela4[[#This Row],[data]])=1,WEEKDAY(Tabela4[[#This Row],[data]])=7),"5000","12000")</f>
        <v>12000</v>
      </c>
      <c r="D107" t="s">
        <v>7</v>
      </c>
      <c r="E107">
        <v>4070</v>
      </c>
      <c r="F107" s="7">
        <f>IF(Tabela4[[#This Row],[data]]&lt;&gt;B106,Tabela4[[#This Row],[Kolumna1]],0)</f>
        <v>0</v>
      </c>
      <c r="G107" s="8">
        <f>IF(G106-Tabela4[[#This Row],[wielkosc_zamowienia]]+Tabela4[[#This Row],[Kolumna2]]&lt;0,G106+Tabela4[[#This Row],[Kolumna2]],G106-Tabela4[[#This Row],[wielkosc_zamowienia]]+Tabela4[[#This Row],[Kolumna2]])</f>
        <v>19560</v>
      </c>
      <c r="H107" s="8">
        <f>IF(G107-Tabela4[[#This Row],[wielkosc_zamowienia]]+Tabela4[[#This Row],[Kolumna2]]&lt;0,1,0)</f>
        <v>0</v>
      </c>
      <c r="I107" s="8"/>
    </row>
    <row r="108" spans="1:9" x14ac:dyDescent="0.25">
      <c r="A108">
        <v>107</v>
      </c>
      <c r="B108" s="1">
        <v>44249</v>
      </c>
      <c r="C108" s="1" t="str">
        <f>IF(OR(WEEKDAY(Tabela4[[#This Row],[data]])=1,WEEKDAY(Tabela4[[#This Row],[data]])=7),"5000","12000")</f>
        <v>12000</v>
      </c>
      <c r="D108" t="s">
        <v>6</v>
      </c>
      <c r="E108">
        <v>6500</v>
      </c>
      <c r="F108" s="7">
        <f>IF(Tabela4[[#This Row],[data]]&lt;&gt;B107,Tabela4[[#This Row],[Kolumna1]],0)</f>
        <v>0</v>
      </c>
      <c r="G108" s="8">
        <f>IF(G107-Tabela4[[#This Row],[wielkosc_zamowienia]]+Tabela4[[#This Row],[Kolumna2]]&lt;0,G107+Tabela4[[#This Row],[Kolumna2]],G107-Tabela4[[#This Row],[wielkosc_zamowienia]]+Tabela4[[#This Row],[Kolumna2]])</f>
        <v>13060</v>
      </c>
      <c r="H108" s="8">
        <f>IF(G108-Tabela4[[#This Row],[wielkosc_zamowienia]]+Tabela4[[#This Row],[Kolumna2]]&lt;0,1,0)</f>
        <v>0</v>
      </c>
      <c r="I108" s="8"/>
    </row>
    <row r="109" spans="1:9" x14ac:dyDescent="0.25">
      <c r="A109">
        <v>108</v>
      </c>
      <c r="B109" s="1">
        <v>44250</v>
      </c>
      <c r="C109" s="1" t="str">
        <f>IF(OR(WEEKDAY(Tabela4[[#This Row],[data]])=1,WEEKDAY(Tabela4[[#This Row],[data]])=7),"5000","12000")</f>
        <v>12000</v>
      </c>
      <c r="D109" t="s">
        <v>6</v>
      </c>
      <c r="E109">
        <v>6050</v>
      </c>
      <c r="F109" s="7" t="str">
        <f>IF(Tabela4[[#This Row],[data]]&lt;&gt;B108,Tabela4[[#This Row],[Kolumna1]],0)</f>
        <v>12000</v>
      </c>
      <c r="G109" s="8">
        <f>IF(G108-Tabela4[[#This Row],[wielkosc_zamowienia]]+Tabela4[[#This Row],[Kolumna2]]&lt;0,G108+Tabela4[[#This Row],[Kolumna2]],G108-Tabela4[[#This Row],[wielkosc_zamowienia]]+Tabela4[[#This Row],[Kolumna2]])</f>
        <v>19010</v>
      </c>
      <c r="H109" s="8">
        <f>IF(G109-Tabela4[[#This Row],[wielkosc_zamowienia]]+Tabela4[[#This Row],[Kolumna2]]&lt;0,1,0)</f>
        <v>0</v>
      </c>
      <c r="I109" s="8"/>
    </row>
    <row r="110" spans="1:9" x14ac:dyDescent="0.25">
      <c r="A110">
        <v>109</v>
      </c>
      <c r="B110" s="1">
        <v>44250</v>
      </c>
      <c r="C110" s="1" t="str">
        <f>IF(OR(WEEKDAY(Tabela4[[#This Row],[data]])=1,WEEKDAY(Tabela4[[#This Row],[data]])=7),"5000","12000")</f>
        <v>12000</v>
      </c>
      <c r="D110" t="s">
        <v>5</v>
      </c>
      <c r="E110">
        <v>6880</v>
      </c>
      <c r="F110" s="7">
        <f>IF(Tabela4[[#This Row],[data]]&lt;&gt;B109,Tabela4[[#This Row],[Kolumna1]],0)</f>
        <v>0</v>
      </c>
      <c r="G110" s="8">
        <f>IF(G109-Tabela4[[#This Row],[wielkosc_zamowienia]]+Tabela4[[#This Row],[Kolumna2]]&lt;0,G109+Tabela4[[#This Row],[Kolumna2]],G109-Tabela4[[#This Row],[wielkosc_zamowienia]]+Tabela4[[#This Row],[Kolumna2]])</f>
        <v>12130</v>
      </c>
      <c r="H110" s="8">
        <f>IF(G110-Tabela4[[#This Row],[wielkosc_zamowienia]]+Tabela4[[#This Row],[Kolumna2]]&lt;0,1,0)</f>
        <v>0</v>
      </c>
      <c r="I110" s="8"/>
    </row>
    <row r="111" spans="1:9" x14ac:dyDescent="0.25">
      <c r="A111">
        <v>110</v>
      </c>
      <c r="B111" s="1">
        <v>44251</v>
      </c>
      <c r="C111" s="1" t="str">
        <f>IF(OR(WEEKDAY(Tabela4[[#This Row],[data]])=1,WEEKDAY(Tabela4[[#This Row],[data]])=7),"5000","12000")</f>
        <v>12000</v>
      </c>
      <c r="D111" t="s">
        <v>5</v>
      </c>
      <c r="E111">
        <v>3790</v>
      </c>
      <c r="F111" s="7" t="str">
        <f>IF(Tabela4[[#This Row],[data]]&lt;&gt;B110,Tabela4[[#This Row],[Kolumna1]],0)</f>
        <v>12000</v>
      </c>
      <c r="G111" s="8">
        <f>IF(G110-Tabela4[[#This Row],[wielkosc_zamowienia]]+Tabela4[[#This Row],[Kolumna2]]&lt;0,G110+Tabela4[[#This Row],[Kolumna2]],G110-Tabela4[[#This Row],[wielkosc_zamowienia]]+Tabela4[[#This Row],[Kolumna2]])</f>
        <v>20340</v>
      </c>
      <c r="H111" s="8">
        <f>IF(G111-Tabela4[[#This Row],[wielkosc_zamowienia]]+Tabela4[[#This Row],[Kolumna2]]&lt;0,1,0)</f>
        <v>0</v>
      </c>
      <c r="I111" s="8"/>
    </row>
    <row r="112" spans="1:9" x14ac:dyDescent="0.25">
      <c r="A112">
        <v>111</v>
      </c>
      <c r="B112" s="1">
        <v>44252</v>
      </c>
      <c r="C112" s="1" t="str">
        <f>IF(OR(WEEKDAY(Tabela4[[#This Row],[data]])=1,WEEKDAY(Tabela4[[#This Row],[data]])=7),"5000","12000")</f>
        <v>12000</v>
      </c>
      <c r="D112" t="s">
        <v>5</v>
      </c>
      <c r="E112">
        <v>4560</v>
      </c>
      <c r="F112" s="7" t="str">
        <f>IF(Tabela4[[#This Row],[data]]&lt;&gt;B111,Tabela4[[#This Row],[Kolumna1]],0)</f>
        <v>12000</v>
      </c>
      <c r="G112" s="8">
        <f>IF(G111-Tabela4[[#This Row],[wielkosc_zamowienia]]+Tabela4[[#This Row],[Kolumna2]]&lt;0,G111+Tabela4[[#This Row],[Kolumna2]],G111-Tabela4[[#This Row],[wielkosc_zamowienia]]+Tabela4[[#This Row],[Kolumna2]])</f>
        <v>27780</v>
      </c>
      <c r="H112" s="8">
        <f>IF(G112-Tabela4[[#This Row],[wielkosc_zamowienia]]+Tabela4[[#This Row],[Kolumna2]]&lt;0,1,0)</f>
        <v>0</v>
      </c>
      <c r="I112" s="8"/>
    </row>
    <row r="113" spans="1:9" x14ac:dyDescent="0.25">
      <c r="A113">
        <v>112</v>
      </c>
      <c r="B113" s="1">
        <v>44252</v>
      </c>
      <c r="C113" s="1" t="str">
        <f>IF(OR(WEEKDAY(Tabela4[[#This Row],[data]])=1,WEEKDAY(Tabela4[[#This Row],[data]])=7),"5000","12000")</f>
        <v>12000</v>
      </c>
      <c r="D113" t="s">
        <v>6</v>
      </c>
      <c r="E113">
        <v>3910</v>
      </c>
      <c r="F113" s="7">
        <f>IF(Tabela4[[#This Row],[data]]&lt;&gt;B112,Tabela4[[#This Row],[Kolumna1]],0)</f>
        <v>0</v>
      </c>
      <c r="G113" s="8">
        <f>IF(G112-Tabela4[[#This Row],[wielkosc_zamowienia]]+Tabela4[[#This Row],[Kolumna2]]&lt;0,G112+Tabela4[[#This Row],[Kolumna2]],G112-Tabela4[[#This Row],[wielkosc_zamowienia]]+Tabela4[[#This Row],[Kolumna2]])</f>
        <v>23870</v>
      </c>
      <c r="H113" s="8">
        <f>IF(G113-Tabela4[[#This Row],[wielkosc_zamowienia]]+Tabela4[[#This Row],[Kolumna2]]&lt;0,1,0)</f>
        <v>0</v>
      </c>
      <c r="I113" s="8"/>
    </row>
    <row r="114" spans="1:9" x14ac:dyDescent="0.25">
      <c r="A114">
        <v>113</v>
      </c>
      <c r="B114" s="1">
        <v>44252</v>
      </c>
      <c r="C114" s="1" t="str">
        <f>IF(OR(WEEKDAY(Tabela4[[#This Row],[data]])=1,WEEKDAY(Tabela4[[#This Row],[data]])=7),"5000","12000")</f>
        <v>12000</v>
      </c>
      <c r="D114" t="s">
        <v>4</v>
      </c>
      <c r="E114">
        <v>5060</v>
      </c>
      <c r="F114" s="7">
        <f>IF(Tabela4[[#This Row],[data]]&lt;&gt;B113,Tabela4[[#This Row],[Kolumna1]],0)</f>
        <v>0</v>
      </c>
      <c r="G114" s="8">
        <f>IF(G113-Tabela4[[#This Row],[wielkosc_zamowienia]]+Tabela4[[#This Row],[Kolumna2]]&lt;0,G113+Tabela4[[#This Row],[Kolumna2]],G113-Tabela4[[#This Row],[wielkosc_zamowienia]]+Tabela4[[#This Row],[Kolumna2]])</f>
        <v>18810</v>
      </c>
      <c r="H114" s="8">
        <f>IF(G114-Tabela4[[#This Row],[wielkosc_zamowienia]]+Tabela4[[#This Row],[Kolumna2]]&lt;0,1,0)</f>
        <v>0</v>
      </c>
      <c r="I114" s="8"/>
    </row>
    <row r="115" spans="1:9" x14ac:dyDescent="0.25">
      <c r="A115">
        <v>114</v>
      </c>
      <c r="B115" s="1">
        <v>44253</v>
      </c>
      <c r="C115" s="1" t="str">
        <f>IF(OR(WEEKDAY(Tabela4[[#This Row],[data]])=1,WEEKDAY(Tabela4[[#This Row],[data]])=7),"5000","12000")</f>
        <v>12000</v>
      </c>
      <c r="D115" t="s">
        <v>7</v>
      </c>
      <c r="E115">
        <v>9440</v>
      </c>
      <c r="F115" s="7" t="str">
        <f>IF(Tabela4[[#This Row],[data]]&lt;&gt;B114,Tabela4[[#This Row],[Kolumna1]],0)</f>
        <v>12000</v>
      </c>
      <c r="G115" s="8">
        <f>IF(G114-Tabela4[[#This Row],[wielkosc_zamowienia]]+Tabela4[[#This Row],[Kolumna2]]&lt;0,G114+Tabela4[[#This Row],[Kolumna2]],G114-Tabela4[[#This Row],[wielkosc_zamowienia]]+Tabela4[[#This Row],[Kolumna2]])</f>
        <v>21370</v>
      </c>
      <c r="H115" s="8">
        <f>IF(G115-Tabela4[[#This Row],[wielkosc_zamowienia]]+Tabela4[[#This Row],[Kolumna2]]&lt;0,1,0)</f>
        <v>0</v>
      </c>
      <c r="I115" s="8"/>
    </row>
    <row r="116" spans="1:9" x14ac:dyDescent="0.25">
      <c r="A116">
        <v>115</v>
      </c>
      <c r="B116" s="1">
        <v>44253</v>
      </c>
      <c r="C116" s="1" t="str">
        <f>IF(OR(WEEKDAY(Tabela4[[#This Row],[data]])=1,WEEKDAY(Tabela4[[#This Row],[data]])=7),"5000","12000")</f>
        <v>12000</v>
      </c>
      <c r="D116" t="s">
        <v>4</v>
      </c>
      <c r="E116">
        <v>5100</v>
      </c>
      <c r="F116" s="7">
        <f>IF(Tabela4[[#This Row],[data]]&lt;&gt;B115,Tabela4[[#This Row],[Kolumna1]],0)</f>
        <v>0</v>
      </c>
      <c r="G116" s="8">
        <f>IF(G115-Tabela4[[#This Row],[wielkosc_zamowienia]]+Tabela4[[#This Row],[Kolumna2]]&lt;0,G115+Tabela4[[#This Row],[Kolumna2]],G115-Tabela4[[#This Row],[wielkosc_zamowienia]]+Tabela4[[#This Row],[Kolumna2]])</f>
        <v>16270</v>
      </c>
      <c r="H116" s="8">
        <f>IF(G116-Tabela4[[#This Row],[wielkosc_zamowienia]]+Tabela4[[#This Row],[Kolumna2]]&lt;0,1,0)</f>
        <v>0</v>
      </c>
      <c r="I116" s="8"/>
    </row>
    <row r="117" spans="1:9" x14ac:dyDescent="0.25">
      <c r="A117">
        <v>116</v>
      </c>
      <c r="B117" s="1">
        <v>44254</v>
      </c>
      <c r="C117" s="1" t="str">
        <f>IF(OR(WEEKDAY(Tabela4[[#This Row],[data]])=1,WEEKDAY(Tabela4[[#This Row],[data]])=7),"5000","12000")</f>
        <v>5000</v>
      </c>
      <c r="D117" t="s">
        <v>5</v>
      </c>
      <c r="E117">
        <v>4360</v>
      </c>
      <c r="F117" s="7" t="str">
        <f>IF(Tabela4[[#This Row],[data]]&lt;&gt;B116,Tabela4[[#This Row],[Kolumna1]],0)</f>
        <v>5000</v>
      </c>
      <c r="G117" s="8">
        <f>IF(G116-Tabela4[[#This Row],[wielkosc_zamowienia]]+Tabela4[[#This Row],[Kolumna2]]&lt;0,G116+Tabela4[[#This Row],[Kolumna2]],G116-Tabela4[[#This Row],[wielkosc_zamowienia]]+Tabela4[[#This Row],[Kolumna2]])</f>
        <v>16910</v>
      </c>
      <c r="H117" s="8">
        <f>IF(G117-Tabela4[[#This Row],[wielkosc_zamowienia]]+Tabela4[[#This Row],[Kolumna2]]&lt;0,1,0)</f>
        <v>0</v>
      </c>
      <c r="I117" s="8"/>
    </row>
    <row r="118" spans="1:9" x14ac:dyDescent="0.25">
      <c r="A118">
        <v>117</v>
      </c>
      <c r="B118" s="1">
        <v>44254</v>
      </c>
      <c r="C118" s="1" t="str">
        <f>IF(OR(WEEKDAY(Tabela4[[#This Row],[data]])=1,WEEKDAY(Tabela4[[#This Row],[data]])=7),"5000","12000")</f>
        <v>5000</v>
      </c>
      <c r="D118" t="s">
        <v>6</v>
      </c>
      <c r="E118">
        <v>6220</v>
      </c>
      <c r="F118" s="7">
        <f>IF(Tabela4[[#This Row],[data]]&lt;&gt;B117,Tabela4[[#This Row],[Kolumna1]],0)</f>
        <v>0</v>
      </c>
      <c r="G118" s="8">
        <f>IF(G117-Tabela4[[#This Row],[wielkosc_zamowienia]]+Tabela4[[#This Row],[Kolumna2]]&lt;0,G117+Tabela4[[#This Row],[Kolumna2]],G117-Tabela4[[#This Row],[wielkosc_zamowienia]]+Tabela4[[#This Row],[Kolumna2]])</f>
        <v>10690</v>
      </c>
      <c r="H118" s="8">
        <f>IF(G118-Tabela4[[#This Row],[wielkosc_zamowienia]]+Tabela4[[#This Row],[Kolumna2]]&lt;0,1,0)</f>
        <v>0</v>
      </c>
      <c r="I118" s="8"/>
    </row>
    <row r="119" spans="1:9" x14ac:dyDescent="0.25">
      <c r="A119">
        <v>118</v>
      </c>
      <c r="B119" s="1">
        <v>44255</v>
      </c>
      <c r="C119" s="1" t="str">
        <f>IF(OR(WEEKDAY(Tabela4[[#This Row],[data]])=1,WEEKDAY(Tabela4[[#This Row],[data]])=7),"5000","12000")</f>
        <v>5000</v>
      </c>
      <c r="D119" t="s">
        <v>4</v>
      </c>
      <c r="E119">
        <v>4290</v>
      </c>
      <c r="F119" s="7" t="str">
        <f>IF(Tabela4[[#This Row],[data]]&lt;&gt;B118,Tabela4[[#This Row],[Kolumna1]],0)</f>
        <v>5000</v>
      </c>
      <c r="G119" s="8">
        <f>IF(G118-Tabela4[[#This Row],[wielkosc_zamowienia]]+Tabela4[[#This Row],[Kolumna2]]&lt;0,G118+Tabela4[[#This Row],[Kolumna2]],G118-Tabela4[[#This Row],[wielkosc_zamowienia]]+Tabela4[[#This Row],[Kolumna2]])</f>
        <v>11400</v>
      </c>
      <c r="H119" s="8">
        <f>IF(G119-Tabela4[[#This Row],[wielkosc_zamowienia]]+Tabela4[[#This Row],[Kolumna2]]&lt;0,1,0)</f>
        <v>0</v>
      </c>
      <c r="I119" s="8"/>
    </row>
    <row r="120" spans="1:9" x14ac:dyDescent="0.25">
      <c r="A120">
        <v>119</v>
      </c>
      <c r="B120" s="1">
        <v>44255</v>
      </c>
      <c r="C120" s="1" t="str">
        <f>IF(OR(WEEKDAY(Tabela4[[#This Row],[data]])=1,WEEKDAY(Tabela4[[#This Row],[data]])=7),"5000","12000")</f>
        <v>5000</v>
      </c>
      <c r="D120" t="s">
        <v>6</v>
      </c>
      <c r="E120">
        <v>1260</v>
      </c>
      <c r="F120" s="7">
        <f>IF(Tabela4[[#This Row],[data]]&lt;&gt;B119,Tabela4[[#This Row],[Kolumna1]],0)</f>
        <v>0</v>
      </c>
      <c r="G120" s="8">
        <f>IF(G119-Tabela4[[#This Row],[wielkosc_zamowienia]]+Tabela4[[#This Row],[Kolumna2]]&lt;0,G119+Tabela4[[#This Row],[Kolumna2]],G119-Tabela4[[#This Row],[wielkosc_zamowienia]]+Tabela4[[#This Row],[Kolumna2]])</f>
        <v>10140</v>
      </c>
      <c r="H120" s="8">
        <f>IF(G120-Tabela4[[#This Row],[wielkosc_zamowienia]]+Tabela4[[#This Row],[Kolumna2]]&lt;0,1,0)</f>
        <v>0</v>
      </c>
      <c r="I120" s="8"/>
    </row>
    <row r="121" spans="1:9" x14ac:dyDescent="0.25">
      <c r="A121">
        <v>120</v>
      </c>
      <c r="B121" s="1">
        <v>44256</v>
      </c>
      <c r="C121" s="1" t="str">
        <f>IF(OR(WEEKDAY(Tabela4[[#This Row],[data]])=1,WEEKDAY(Tabela4[[#This Row],[data]])=7),"5000","12000")</f>
        <v>12000</v>
      </c>
      <c r="D121" t="s">
        <v>5</v>
      </c>
      <c r="E121">
        <v>9520</v>
      </c>
      <c r="F121" s="7" t="str">
        <f>IF(Tabela4[[#This Row],[data]]&lt;&gt;B120,Tabela4[[#This Row],[Kolumna1]],0)</f>
        <v>12000</v>
      </c>
      <c r="G121" s="8">
        <f>IF(G120-Tabela4[[#This Row],[wielkosc_zamowienia]]+Tabela4[[#This Row],[Kolumna2]]&lt;0,G120+Tabela4[[#This Row],[Kolumna2]],G120-Tabela4[[#This Row],[wielkosc_zamowienia]]+Tabela4[[#This Row],[Kolumna2]])</f>
        <v>12620</v>
      </c>
      <c r="H121" s="8">
        <f>IF(G121-Tabela4[[#This Row],[wielkosc_zamowienia]]+Tabela4[[#This Row],[Kolumna2]]&lt;0,1,0)</f>
        <v>0</v>
      </c>
      <c r="I121" s="8"/>
    </row>
    <row r="122" spans="1:9" x14ac:dyDescent="0.25">
      <c r="A122">
        <v>121</v>
      </c>
      <c r="B122" s="1">
        <v>44256</v>
      </c>
      <c r="C122" s="1" t="str">
        <f>IF(OR(WEEKDAY(Tabela4[[#This Row],[data]])=1,WEEKDAY(Tabela4[[#This Row],[data]])=7),"5000","12000")</f>
        <v>12000</v>
      </c>
      <c r="D122" t="s">
        <v>4</v>
      </c>
      <c r="E122">
        <v>8650</v>
      </c>
      <c r="F122" s="7">
        <f>IF(Tabela4[[#This Row],[data]]&lt;&gt;B121,Tabela4[[#This Row],[Kolumna1]],0)</f>
        <v>0</v>
      </c>
      <c r="G122" s="8">
        <f>IF(G121-Tabela4[[#This Row],[wielkosc_zamowienia]]+Tabela4[[#This Row],[Kolumna2]]&lt;0,G121+Tabela4[[#This Row],[Kolumna2]],G121-Tabela4[[#This Row],[wielkosc_zamowienia]]+Tabela4[[#This Row],[Kolumna2]])</f>
        <v>3970</v>
      </c>
      <c r="H122" s="8">
        <f>IF(G122-Tabela4[[#This Row],[wielkosc_zamowienia]]+Tabela4[[#This Row],[Kolumna2]]&lt;0,1,0)</f>
        <v>1</v>
      </c>
      <c r="I122" s="8"/>
    </row>
    <row r="123" spans="1:9" x14ac:dyDescent="0.25">
      <c r="A123">
        <v>122</v>
      </c>
      <c r="B123" s="1">
        <v>44257</v>
      </c>
      <c r="C123" s="1" t="str">
        <f>IF(OR(WEEKDAY(Tabela4[[#This Row],[data]])=1,WEEKDAY(Tabela4[[#This Row],[data]])=7),"5000","12000")</f>
        <v>12000</v>
      </c>
      <c r="D123" t="s">
        <v>6</v>
      </c>
      <c r="E123">
        <v>9080</v>
      </c>
      <c r="F123" s="7" t="str">
        <f>IF(Tabela4[[#This Row],[data]]&lt;&gt;B122,Tabela4[[#This Row],[Kolumna1]],0)</f>
        <v>12000</v>
      </c>
      <c r="G123" s="8">
        <f>IF(G122-Tabela4[[#This Row],[wielkosc_zamowienia]]+Tabela4[[#This Row],[Kolumna2]]&lt;0,G122+Tabela4[[#This Row],[Kolumna2]],G122-Tabela4[[#This Row],[wielkosc_zamowienia]]+Tabela4[[#This Row],[Kolumna2]])</f>
        <v>6890</v>
      </c>
      <c r="H123" s="8">
        <f>IF(G123-Tabela4[[#This Row],[wielkosc_zamowienia]]+Tabela4[[#This Row],[Kolumna2]]&lt;0,1,0)</f>
        <v>0</v>
      </c>
      <c r="I123" s="8"/>
    </row>
    <row r="124" spans="1:9" x14ac:dyDescent="0.25">
      <c r="A124">
        <v>123</v>
      </c>
      <c r="B124" s="1">
        <v>44257</v>
      </c>
      <c r="C124" s="1" t="str">
        <f>IF(OR(WEEKDAY(Tabela4[[#This Row],[data]])=1,WEEKDAY(Tabela4[[#This Row],[data]])=7),"5000","12000")</f>
        <v>12000</v>
      </c>
      <c r="D124" t="s">
        <v>5</v>
      </c>
      <c r="E124">
        <v>1510</v>
      </c>
      <c r="F124" s="7">
        <f>IF(Tabela4[[#This Row],[data]]&lt;&gt;B123,Tabela4[[#This Row],[Kolumna1]],0)</f>
        <v>0</v>
      </c>
      <c r="G124" s="8">
        <f>IF(G123-Tabela4[[#This Row],[wielkosc_zamowienia]]+Tabela4[[#This Row],[Kolumna2]]&lt;0,G123+Tabela4[[#This Row],[Kolumna2]],G123-Tabela4[[#This Row],[wielkosc_zamowienia]]+Tabela4[[#This Row],[Kolumna2]])</f>
        <v>5380</v>
      </c>
      <c r="H124" s="8">
        <f>IF(G124-Tabela4[[#This Row],[wielkosc_zamowienia]]+Tabela4[[#This Row],[Kolumna2]]&lt;0,1,0)</f>
        <v>0</v>
      </c>
      <c r="I124" s="8"/>
    </row>
    <row r="125" spans="1:9" x14ac:dyDescent="0.25">
      <c r="A125">
        <v>124</v>
      </c>
      <c r="B125" s="1">
        <v>44258</v>
      </c>
      <c r="C125" s="1" t="str">
        <f>IF(OR(WEEKDAY(Tabela4[[#This Row],[data]])=1,WEEKDAY(Tabela4[[#This Row],[data]])=7),"5000","12000")</f>
        <v>12000</v>
      </c>
      <c r="D125" t="s">
        <v>4</v>
      </c>
      <c r="E125">
        <v>6850</v>
      </c>
      <c r="F125" s="7" t="str">
        <f>IF(Tabela4[[#This Row],[data]]&lt;&gt;B124,Tabela4[[#This Row],[Kolumna1]],0)</f>
        <v>12000</v>
      </c>
      <c r="G125" s="8">
        <f>IF(G124-Tabela4[[#This Row],[wielkosc_zamowienia]]+Tabela4[[#This Row],[Kolumna2]]&lt;0,G124+Tabela4[[#This Row],[Kolumna2]],G124-Tabela4[[#This Row],[wielkosc_zamowienia]]+Tabela4[[#This Row],[Kolumna2]])</f>
        <v>10530</v>
      </c>
      <c r="H125" s="8">
        <f>IF(G125-Tabela4[[#This Row],[wielkosc_zamowienia]]+Tabela4[[#This Row],[Kolumna2]]&lt;0,1,0)</f>
        <v>0</v>
      </c>
      <c r="I125" s="8"/>
    </row>
    <row r="126" spans="1:9" x14ac:dyDescent="0.25">
      <c r="A126">
        <v>125</v>
      </c>
      <c r="B126" s="1">
        <v>44259</v>
      </c>
      <c r="C126" s="1" t="str">
        <f>IF(OR(WEEKDAY(Tabela4[[#This Row],[data]])=1,WEEKDAY(Tabela4[[#This Row],[data]])=7),"5000","12000")</f>
        <v>12000</v>
      </c>
      <c r="D126" t="s">
        <v>4</v>
      </c>
      <c r="E126">
        <v>6210</v>
      </c>
      <c r="F126" s="7" t="str">
        <f>IF(Tabela4[[#This Row],[data]]&lt;&gt;B125,Tabela4[[#This Row],[Kolumna1]],0)</f>
        <v>12000</v>
      </c>
      <c r="G126" s="8">
        <f>IF(G125-Tabela4[[#This Row],[wielkosc_zamowienia]]+Tabela4[[#This Row],[Kolumna2]]&lt;0,G125+Tabela4[[#This Row],[Kolumna2]],G125-Tabela4[[#This Row],[wielkosc_zamowienia]]+Tabela4[[#This Row],[Kolumna2]])</f>
        <v>16320</v>
      </c>
      <c r="H126" s="8">
        <f>IF(G126-Tabela4[[#This Row],[wielkosc_zamowienia]]+Tabela4[[#This Row],[Kolumna2]]&lt;0,1,0)</f>
        <v>0</v>
      </c>
      <c r="I126" s="8"/>
    </row>
    <row r="127" spans="1:9" x14ac:dyDescent="0.25">
      <c r="A127">
        <v>126</v>
      </c>
      <c r="B127" s="1">
        <v>44260</v>
      </c>
      <c r="C127" s="1" t="str">
        <f>IF(OR(WEEKDAY(Tabela4[[#This Row],[data]])=1,WEEKDAY(Tabela4[[#This Row],[data]])=7),"5000","12000")</f>
        <v>12000</v>
      </c>
      <c r="D127" t="s">
        <v>4</v>
      </c>
      <c r="E127">
        <v>3340</v>
      </c>
      <c r="F127" s="7" t="str">
        <f>IF(Tabela4[[#This Row],[data]]&lt;&gt;B126,Tabela4[[#This Row],[Kolumna1]],0)</f>
        <v>12000</v>
      </c>
      <c r="G127" s="8">
        <f>IF(G126-Tabela4[[#This Row],[wielkosc_zamowienia]]+Tabela4[[#This Row],[Kolumna2]]&lt;0,G126+Tabela4[[#This Row],[Kolumna2]],G126-Tabela4[[#This Row],[wielkosc_zamowienia]]+Tabela4[[#This Row],[Kolumna2]])</f>
        <v>24980</v>
      </c>
      <c r="H127" s="8">
        <f>IF(G127-Tabela4[[#This Row],[wielkosc_zamowienia]]+Tabela4[[#This Row],[Kolumna2]]&lt;0,1,0)</f>
        <v>0</v>
      </c>
      <c r="I127" s="8"/>
    </row>
    <row r="128" spans="1:9" x14ac:dyDescent="0.25">
      <c r="A128">
        <v>127</v>
      </c>
      <c r="B128" s="1">
        <v>44260</v>
      </c>
      <c r="C128" s="1" t="str">
        <f>IF(OR(WEEKDAY(Tabela4[[#This Row],[data]])=1,WEEKDAY(Tabela4[[#This Row],[data]])=7),"5000","12000")</f>
        <v>12000</v>
      </c>
      <c r="D128" t="s">
        <v>5</v>
      </c>
      <c r="E128">
        <v>3450</v>
      </c>
      <c r="F128" s="7">
        <f>IF(Tabela4[[#This Row],[data]]&lt;&gt;B127,Tabela4[[#This Row],[Kolumna1]],0)</f>
        <v>0</v>
      </c>
      <c r="G128" s="8">
        <f>IF(G127-Tabela4[[#This Row],[wielkosc_zamowienia]]+Tabela4[[#This Row],[Kolumna2]]&lt;0,G127+Tabela4[[#This Row],[Kolumna2]],G127-Tabela4[[#This Row],[wielkosc_zamowienia]]+Tabela4[[#This Row],[Kolumna2]])</f>
        <v>21530</v>
      </c>
      <c r="H128" s="8">
        <f>IF(G128-Tabela4[[#This Row],[wielkosc_zamowienia]]+Tabela4[[#This Row],[Kolumna2]]&lt;0,1,0)</f>
        <v>0</v>
      </c>
      <c r="I128" s="8"/>
    </row>
    <row r="129" spans="1:9" x14ac:dyDescent="0.25">
      <c r="A129">
        <v>128</v>
      </c>
      <c r="B129" s="1">
        <v>44261</v>
      </c>
      <c r="C129" s="1" t="str">
        <f>IF(OR(WEEKDAY(Tabela4[[#This Row],[data]])=1,WEEKDAY(Tabela4[[#This Row],[data]])=7),"5000","12000")</f>
        <v>5000</v>
      </c>
      <c r="D129" t="s">
        <v>7</v>
      </c>
      <c r="E129">
        <v>3270</v>
      </c>
      <c r="F129" s="7" t="str">
        <f>IF(Tabela4[[#This Row],[data]]&lt;&gt;B128,Tabela4[[#This Row],[Kolumna1]],0)</f>
        <v>5000</v>
      </c>
      <c r="G129" s="8">
        <f>IF(G128-Tabela4[[#This Row],[wielkosc_zamowienia]]+Tabela4[[#This Row],[Kolumna2]]&lt;0,G128+Tabela4[[#This Row],[Kolumna2]],G128-Tabela4[[#This Row],[wielkosc_zamowienia]]+Tabela4[[#This Row],[Kolumna2]])</f>
        <v>23260</v>
      </c>
      <c r="H129" s="8">
        <f>IF(G129-Tabela4[[#This Row],[wielkosc_zamowienia]]+Tabela4[[#This Row],[Kolumna2]]&lt;0,1,0)</f>
        <v>0</v>
      </c>
      <c r="I129" s="8"/>
    </row>
    <row r="130" spans="1:9" x14ac:dyDescent="0.25">
      <c r="A130">
        <v>129</v>
      </c>
      <c r="B130" s="1">
        <v>44261</v>
      </c>
      <c r="C130" s="1" t="str">
        <f>IF(OR(WEEKDAY(Tabela4[[#This Row],[data]])=1,WEEKDAY(Tabela4[[#This Row],[data]])=7),"5000","12000")</f>
        <v>5000</v>
      </c>
      <c r="D130" t="s">
        <v>6</v>
      </c>
      <c r="E130">
        <v>3580</v>
      </c>
      <c r="F130" s="7">
        <f>IF(Tabela4[[#This Row],[data]]&lt;&gt;B129,Tabela4[[#This Row],[Kolumna1]],0)</f>
        <v>0</v>
      </c>
      <c r="G130" s="8">
        <f>IF(G129-Tabela4[[#This Row],[wielkosc_zamowienia]]+Tabela4[[#This Row],[Kolumna2]]&lt;0,G129+Tabela4[[#This Row],[Kolumna2]],G129-Tabela4[[#This Row],[wielkosc_zamowienia]]+Tabela4[[#This Row],[Kolumna2]])</f>
        <v>19680</v>
      </c>
      <c r="H130" s="8">
        <f>IF(G130-Tabela4[[#This Row],[wielkosc_zamowienia]]+Tabela4[[#This Row],[Kolumna2]]&lt;0,1,0)</f>
        <v>0</v>
      </c>
      <c r="I130" s="8"/>
    </row>
    <row r="131" spans="1:9" x14ac:dyDescent="0.25">
      <c r="A131">
        <v>130</v>
      </c>
      <c r="B131" s="1">
        <v>44261</v>
      </c>
      <c r="C131" s="1" t="str">
        <f>IF(OR(WEEKDAY(Tabela4[[#This Row],[data]])=1,WEEKDAY(Tabela4[[#This Row],[data]])=7),"5000","12000")</f>
        <v>5000</v>
      </c>
      <c r="D131" t="s">
        <v>5</v>
      </c>
      <c r="E131">
        <v>9560</v>
      </c>
      <c r="F131" s="7">
        <f>IF(Tabela4[[#This Row],[data]]&lt;&gt;B130,Tabela4[[#This Row],[Kolumna1]],0)</f>
        <v>0</v>
      </c>
      <c r="G131" s="8">
        <f>IF(G130-Tabela4[[#This Row],[wielkosc_zamowienia]]+Tabela4[[#This Row],[Kolumna2]]&lt;0,G130+Tabela4[[#This Row],[Kolumna2]],G130-Tabela4[[#This Row],[wielkosc_zamowienia]]+Tabela4[[#This Row],[Kolumna2]])</f>
        <v>10120</v>
      </c>
      <c r="H131" s="8">
        <f>IF(G131-Tabela4[[#This Row],[wielkosc_zamowienia]]+Tabela4[[#This Row],[Kolumna2]]&lt;0,1,0)</f>
        <v>0</v>
      </c>
      <c r="I131" s="8"/>
    </row>
    <row r="132" spans="1:9" x14ac:dyDescent="0.25">
      <c r="A132">
        <v>131</v>
      </c>
      <c r="B132" s="1">
        <v>44262</v>
      </c>
      <c r="C132" s="1" t="str">
        <f>IF(OR(WEEKDAY(Tabela4[[#This Row],[data]])=1,WEEKDAY(Tabela4[[#This Row],[data]])=7),"5000","12000")</f>
        <v>5000</v>
      </c>
      <c r="D132" t="s">
        <v>4</v>
      </c>
      <c r="E132">
        <v>5310</v>
      </c>
      <c r="F132" s="7" t="str">
        <f>IF(Tabela4[[#This Row],[data]]&lt;&gt;B131,Tabela4[[#This Row],[Kolumna1]],0)</f>
        <v>5000</v>
      </c>
      <c r="G132" s="8">
        <f>IF(G131-Tabela4[[#This Row],[wielkosc_zamowienia]]+Tabela4[[#This Row],[Kolumna2]]&lt;0,G131+Tabela4[[#This Row],[Kolumna2]],G131-Tabela4[[#This Row],[wielkosc_zamowienia]]+Tabela4[[#This Row],[Kolumna2]])</f>
        <v>9810</v>
      </c>
      <c r="H132" s="8">
        <f>IF(G132-Tabela4[[#This Row],[wielkosc_zamowienia]]+Tabela4[[#This Row],[Kolumna2]]&lt;0,1,0)</f>
        <v>0</v>
      </c>
      <c r="I132" s="8"/>
    </row>
    <row r="133" spans="1:9" x14ac:dyDescent="0.25">
      <c r="A133">
        <v>132</v>
      </c>
      <c r="B133" s="1">
        <v>44263</v>
      </c>
      <c r="C133" s="1" t="str">
        <f>IF(OR(WEEKDAY(Tabela4[[#This Row],[data]])=1,WEEKDAY(Tabela4[[#This Row],[data]])=7),"5000","12000")</f>
        <v>12000</v>
      </c>
      <c r="D133" t="s">
        <v>4</v>
      </c>
      <c r="E133">
        <v>9130</v>
      </c>
      <c r="F133" s="7" t="str">
        <f>IF(Tabela4[[#This Row],[data]]&lt;&gt;B132,Tabela4[[#This Row],[Kolumna1]],0)</f>
        <v>12000</v>
      </c>
      <c r="G133" s="8">
        <f>IF(G132-Tabela4[[#This Row],[wielkosc_zamowienia]]+Tabela4[[#This Row],[Kolumna2]]&lt;0,G132+Tabela4[[#This Row],[Kolumna2]],G132-Tabela4[[#This Row],[wielkosc_zamowienia]]+Tabela4[[#This Row],[Kolumna2]])</f>
        <v>12680</v>
      </c>
      <c r="H133" s="8">
        <f>IF(G133-Tabela4[[#This Row],[wielkosc_zamowienia]]+Tabela4[[#This Row],[Kolumna2]]&lt;0,1,0)</f>
        <v>0</v>
      </c>
      <c r="I133" s="8"/>
    </row>
    <row r="134" spans="1:9" x14ac:dyDescent="0.25">
      <c r="A134">
        <v>133</v>
      </c>
      <c r="B134" s="1">
        <v>44263</v>
      </c>
      <c r="C134" s="1" t="str">
        <f>IF(OR(WEEKDAY(Tabela4[[#This Row],[data]])=1,WEEKDAY(Tabela4[[#This Row],[data]])=7),"5000","12000")</f>
        <v>12000</v>
      </c>
      <c r="D134" t="s">
        <v>5</v>
      </c>
      <c r="E134">
        <v>8710</v>
      </c>
      <c r="F134" s="7">
        <f>IF(Tabela4[[#This Row],[data]]&lt;&gt;B133,Tabela4[[#This Row],[Kolumna1]],0)</f>
        <v>0</v>
      </c>
      <c r="G134" s="8">
        <f>IF(G133-Tabela4[[#This Row],[wielkosc_zamowienia]]+Tabela4[[#This Row],[Kolumna2]]&lt;0,G133+Tabela4[[#This Row],[Kolumna2]],G133-Tabela4[[#This Row],[wielkosc_zamowienia]]+Tabela4[[#This Row],[Kolumna2]])</f>
        <v>3970</v>
      </c>
      <c r="H134" s="8">
        <f>IF(G134-Tabela4[[#This Row],[wielkosc_zamowienia]]+Tabela4[[#This Row],[Kolumna2]]&lt;0,1,0)</f>
        <v>1</v>
      </c>
      <c r="I134" s="8"/>
    </row>
    <row r="135" spans="1:9" x14ac:dyDescent="0.25">
      <c r="A135">
        <v>134</v>
      </c>
      <c r="B135" s="1">
        <v>44264</v>
      </c>
      <c r="C135" s="1" t="str">
        <f>IF(OR(WEEKDAY(Tabela4[[#This Row],[data]])=1,WEEKDAY(Tabela4[[#This Row],[data]])=7),"5000","12000")</f>
        <v>12000</v>
      </c>
      <c r="D135" t="s">
        <v>4</v>
      </c>
      <c r="E135">
        <v>1920</v>
      </c>
      <c r="F135" s="7" t="str">
        <f>IF(Tabela4[[#This Row],[data]]&lt;&gt;B134,Tabela4[[#This Row],[Kolumna1]],0)</f>
        <v>12000</v>
      </c>
      <c r="G135" s="8">
        <f>IF(G134-Tabela4[[#This Row],[wielkosc_zamowienia]]+Tabela4[[#This Row],[Kolumna2]]&lt;0,G134+Tabela4[[#This Row],[Kolumna2]],G134-Tabela4[[#This Row],[wielkosc_zamowienia]]+Tabela4[[#This Row],[Kolumna2]])</f>
        <v>14050</v>
      </c>
      <c r="H135" s="8">
        <f>IF(G135-Tabela4[[#This Row],[wielkosc_zamowienia]]+Tabela4[[#This Row],[Kolumna2]]&lt;0,1,0)</f>
        <v>0</v>
      </c>
      <c r="I135" s="8"/>
    </row>
    <row r="136" spans="1:9" x14ac:dyDescent="0.25">
      <c r="A136">
        <v>135</v>
      </c>
      <c r="B136" s="1">
        <v>44264</v>
      </c>
      <c r="C136" s="1" t="str">
        <f>IF(OR(WEEKDAY(Tabela4[[#This Row],[data]])=1,WEEKDAY(Tabela4[[#This Row],[data]])=7),"5000","12000")</f>
        <v>12000</v>
      </c>
      <c r="D136" t="s">
        <v>5</v>
      </c>
      <c r="E136">
        <v>4330</v>
      </c>
      <c r="F136" s="7">
        <f>IF(Tabela4[[#This Row],[data]]&lt;&gt;B135,Tabela4[[#This Row],[Kolumna1]],0)</f>
        <v>0</v>
      </c>
      <c r="G136" s="8">
        <f>IF(G135-Tabela4[[#This Row],[wielkosc_zamowienia]]+Tabela4[[#This Row],[Kolumna2]]&lt;0,G135+Tabela4[[#This Row],[Kolumna2]],G135-Tabela4[[#This Row],[wielkosc_zamowienia]]+Tabela4[[#This Row],[Kolumna2]])</f>
        <v>9720</v>
      </c>
      <c r="H136" s="8">
        <f>IF(G136-Tabela4[[#This Row],[wielkosc_zamowienia]]+Tabela4[[#This Row],[Kolumna2]]&lt;0,1,0)</f>
        <v>0</v>
      </c>
      <c r="I136" s="8"/>
    </row>
    <row r="137" spans="1:9" x14ac:dyDescent="0.25">
      <c r="A137">
        <v>136</v>
      </c>
      <c r="B137" s="1">
        <v>44265</v>
      </c>
      <c r="C137" s="1" t="str">
        <f>IF(OR(WEEKDAY(Tabela4[[#This Row],[data]])=1,WEEKDAY(Tabela4[[#This Row],[data]])=7),"5000","12000")</f>
        <v>12000</v>
      </c>
      <c r="D137" t="s">
        <v>6</v>
      </c>
      <c r="E137">
        <v>6010</v>
      </c>
      <c r="F137" s="7" t="str">
        <f>IF(Tabela4[[#This Row],[data]]&lt;&gt;B136,Tabela4[[#This Row],[Kolumna1]],0)</f>
        <v>12000</v>
      </c>
      <c r="G137" s="8">
        <f>IF(G136-Tabela4[[#This Row],[wielkosc_zamowienia]]+Tabela4[[#This Row],[Kolumna2]]&lt;0,G136+Tabela4[[#This Row],[Kolumna2]],G136-Tabela4[[#This Row],[wielkosc_zamowienia]]+Tabela4[[#This Row],[Kolumna2]])</f>
        <v>15710</v>
      </c>
      <c r="H137" s="8">
        <f>IF(G137-Tabela4[[#This Row],[wielkosc_zamowienia]]+Tabela4[[#This Row],[Kolumna2]]&lt;0,1,0)</f>
        <v>0</v>
      </c>
      <c r="I137" s="8"/>
    </row>
    <row r="138" spans="1:9" x14ac:dyDescent="0.25">
      <c r="A138">
        <v>137</v>
      </c>
      <c r="B138" s="1">
        <v>44265</v>
      </c>
      <c r="C138" s="1" t="str">
        <f>IF(OR(WEEKDAY(Tabela4[[#This Row],[data]])=1,WEEKDAY(Tabela4[[#This Row],[data]])=7),"5000","12000")</f>
        <v>12000</v>
      </c>
      <c r="D138" t="s">
        <v>5</v>
      </c>
      <c r="E138">
        <v>8680</v>
      </c>
      <c r="F138" s="7">
        <f>IF(Tabela4[[#This Row],[data]]&lt;&gt;B137,Tabela4[[#This Row],[Kolumna1]],0)</f>
        <v>0</v>
      </c>
      <c r="G138" s="8">
        <f>IF(G137-Tabela4[[#This Row],[wielkosc_zamowienia]]+Tabela4[[#This Row],[Kolumna2]]&lt;0,G137+Tabela4[[#This Row],[Kolumna2]],G137-Tabela4[[#This Row],[wielkosc_zamowienia]]+Tabela4[[#This Row],[Kolumna2]])</f>
        <v>7030</v>
      </c>
      <c r="H138" s="8">
        <f>IF(G138-Tabela4[[#This Row],[wielkosc_zamowienia]]+Tabela4[[#This Row],[Kolumna2]]&lt;0,1,0)</f>
        <v>1</v>
      </c>
      <c r="I138" s="8"/>
    </row>
    <row r="139" spans="1:9" x14ac:dyDescent="0.25">
      <c r="A139">
        <v>138</v>
      </c>
      <c r="B139" s="1">
        <v>44265</v>
      </c>
      <c r="C139" s="1" t="str">
        <f>IF(OR(WEEKDAY(Tabela4[[#This Row],[data]])=1,WEEKDAY(Tabela4[[#This Row],[data]])=7),"5000","12000")</f>
        <v>12000</v>
      </c>
      <c r="D139" t="s">
        <v>7</v>
      </c>
      <c r="E139">
        <v>6950</v>
      </c>
      <c r="F139" s="7">
        <f>IF(Tabela4[[#This Row],[data]]&lt;&gt;B138,Tabela4[[#This Row],[Kolumna1]],0)</f>
        <v>0</v>
      </c>
      <c r="G139" s="8">
        <f>IF(G138-Tabela4[[#This Row],[wielkosc_zamowienia]]+Tabela4[[#This Row],[Kolumna2]]&lt;0,G138+Tabela4[[#This Row],[Kolumna2]],G138-Tabela4[[#This Row],[wielkosc_zamowienia]]+Tabela4[[#This Row],[Kolumna2]])</f>
        <v>80</v>
      </c>
      <c r="H139" s="8">
        <f>IF(G139-Tabela4[[#This Row],[wielkosc_zamowienia]]+Tabela4[[#This Row],[Kolumna2]]&lt;0,1,0)</f>
        <v>1</v>
      </c>
      <c r="I139" s="8"/>
    </row>
    <row r="140" spans="1:9" x14ac:dyDescent="0.25">
      <c r="A140">
        <v>139</v>
      </c>
      <c r="B140" s="1">
        <v>44266</v>
      </c>
      <c r="C140" s="1" t="str">
        <f>IF(OR(WEEKDAY(Tabela4[[#This Row],[data]])=1,WEEKDAY(Tabela4[[#This Row],[data]])=7),"5000","12000")</f>
        <v>12000</v>
      </c>
      <c r="D140" t="s">
        <v>5</v>
      </c>
      <c r="E140">
        <v>3280</v>
      </c>
      <c r="F140" s="7" t="str">
        <f>IF(Tabela4[[#This Row],[data]]&lt;&gt;B139,Tabela4[[#This Row],[Kolumna1]],0)</f>
        <v>12000</v>
      </c>
      <c r="G140" s="8">
        <f>IF(G139-Tabela4[[#This Row],[wielkosc_zamowienia]]+Tabela4[[#This Row],[Kolumna2]]&lt;0,G139+Tabela4[[#This Row],[Kolumna2]],G139-Tabela4[[#This Row],[wielkosc_zamowienia]]+Tabela4[[#This Row],[Kolumna2]])</f>
        <v>8800</v>
      </c>
      <c r="H140" s="8">
        <f>IF(G140-Tabela4[[#This Row],[wielkosc_zamowienia]]+Tabela4[[#This Row],[Kolumna2]]&lt;0,1,0)</f>
        <v>0</v>
      </c>
      <c r="I140" s="8"/>
    </row>
    <row r="141" spans="1:9" x14ac:dyDescent="0.25">
      <c r="A141">
        <v>140</v>
      </c>
      <c r="B141" s="1">
        <v>44267</v>
      </c>
      <c r="C141" s="1" t="str">
        <f>IF(OR(WEEKDAY(Tabela4[[#This Row],[data]])=1,WEEKDAY(Tabela4[[#This Row],[data]])=7),"5000","12000")</f>
        <v>12000</v>
      </c>
      <c r="D141" t="s">
        <v>6</v>
      </c>
      <c r="E141">
        <v>9590</v>
      </c>
      <c r="F141" s="7" t="str">
        <f>IF(Tabela4[[#This Row],[data]]&lt;&gt;B140,Tabela4[[#This Row],[Kolumna1]],0)</f>
        <v>12000</v>
      </c>
      <c r="G141" s="8">
        <f>IF(G140-Tabela4[[#This Row],[wielkosc_zamowienia]]+Tabela4[[#This Row],[Kolumna2]]&lt;0,G140+Tabela4[[#This Row],[Kolumna2]],G140-Tabela4[[#This Row],[wielkosc_zamowienia]]+Tabela4[[#This Row],[Kolumna2]])</f>
        <v>11210</v>
      </c>
      <c r="H141" s="8">
        <f>IF(G141-Tabela4[[#This Row],[wielkosc_zamowienia]]+Tabela4[[#This Row],[Kolumna2]]&lt;0,1,0)</f>
        <v>0</v>
      </c>
      <c r="I141" s="8"/>
    </row>
    <row r="142" spans="1:9" x14ac:dyDescent="0.25">
      <c r="A142">
        <v>141</v>
      </c>
      <c r="B142" s="1">
        <v>44267</v>
      </c>
      <c r="C142" s="1" t="str">
        <f>IF(OR(WEEKDAY(Tabela4[[#This Row],[data]])=1,WEEKDAY(Tabela4[[#This Row],[data]])=7),"5000","12000")</f>
        <v>12000</v>
      </c>
      <c r="D142" t="s">
        <v>4</v>
      </c>
      <c r="E142">
        <v>820</v>
      </c>
      <c r="F142" s="7">
        <f>IF(Tabela4[[#This Row],[data]]&lt;&gt;B141,Tabela4[[#This Row],[Kolumna1]],0)</f>
        <v>0</v>
      </c>
      <c r="G142" s="8">
        <f>IF(G141-Tabela4[[#This Row],[wielkosc_zamowienia]]+Tabela4[[#This Row],[Kolumna2]]&lt;0,G141+Tabela4[[#This Row],[Kolumna2]],G141-Tabela4[[#This Row],[wielkosc_zamowienia]]+Tabela4[[#This Row],[Kolumna2]])</f>
        <v>10390</v>
      </c>
      <c r="H142" s="8">
        <f>IF(G142-Tabela4[[#This Row],[wielkosc_zamowienia]]+Tabela4[[#This Row],[Kolumna2]]&lt;0,1,0)</f>
        <v>0</v>
      </c>
      <c r="I142" s="8"/>
    </row>
    <row r="143" spans="1:9" x14ac:dyDescent="0.25">
      <c r="A143">
        <v>142</v>
      </c>
      <c r="B143" s="1">
        <v>44268</v>
      </c>
      <c r="C143" s="1" t="str">
        <f>IF(OR(WEEKDAY(Tabela4[[#This Row],[data]])=1,WEEKDAY(Tabela4[[#This Row],[data]])=7),"5000","12000")</f>
        <v>5000</v>
      </c>
      <c r="D143" t="s">
        <v>4</v>
      </c>
      <c r="E143">
        <v>5220</v>
      </c>
      <c r="F143" s="7" t="str">
        <f>IF(Tabela4[[#This Row],[data]]&lt;&gt;B142,Tabela4[[#This Row],[Kolumna1]],0)</f>
        <v>5000</v>
      </c>
      <c r="G143" s="8">
        <f>IF(G142-Tabela4[[#This Row],[wielkosc_zamowienia]]+Tabela4[[#This Row],[Kolumna2]]&lt;0,G142+Tabela4[[#This Row],[Kolumna2]],G142-Tabela4[[#This Row],[wielkosc_zamowienia]]+Tabela4[[#This Row],[Kolumna2]])</f>
        <v>10170</v>
      </c>
      <c r="H143" s="8">
        <f>IF(G143-Tabela4[[#This Row],[wielkosc_zamowienia]]+Tabela4[[#This Row],[Kolumna2]]&lt;0,1,0)</f>
        <v>0</v>
      </c>
      <c r="I143" s="8"/>
    </row>
    <row r="144" spans="1:9" x14ac:dyDescent="0.25">
      <c r="A144">
        <v>143</v>
      </c>
      <c r="B144" s="1">
        <v>44269</v>
      </c>
      <c r="C144" s="1" t="str">
        <f>IF(OR(WEEKDAY(Tabela4[[#This Row],[data]])=1,WEEKDAY(Tabela4[[#This Row],[data]])=7),"5000","12000")</f>
        <v>5000</v>
      </c>
      <c r="D144" t="s">
        <v>6</v>
      </c>
      <c r="E144">
        <v>6210</v>
      </c>
      <c r="F144" s="7" t="str">
        <f>IF(Tabela4[[#This Row],[data]]&lt;&gt;B143,Tabela4[[#This Row],[Kolumna1]],0)</f>
        <v>5000</v>
      </c>
      <c r="G144" s="8">
        <f>IF(G143-Tabela4[[#This Row],[wielkosc_zamowienia]]+Tabela4[[#This Row],[Kolumna2]]&lt;0,G143+Tabela4[[#This Row],[Kolumna2]],G143-Tabela4[[#This Row],[wielkosc_zamowienia]]+Tabela4[[#This Row],[Kolumna2]])</f>
        <v>8960</v>
      </c>
      <c r="H144" s="8">
        <f>IF(G144-Tabela4[[#This Row],[wielkosc_zamowienia]]+Tabela4[[#This Row],[Kolumna2]]&lt;0,1,0)</f>
        <v>0</v>
      </c>
      <c r="I144" s="8"/>
    </row>
    <row r="145" spans="1:9" x14ac:dyDescent="0.25">
      <c r="A145">
        <v>144</v>
      </c>
      <c r="B145" s="1">
        <v>44269</v>
      </c>
      <c r="C145" s="1" t="str">
        <f>IF(OR(WEEKDAY(Tabela4[[#This Row],[data]])=1,WEEKDAY(Tabela4[[#This Row],[data]])=7),"5000","12000")</f>
        <v>5000</v>
      </c>
      <c r="D145" t="s">
        <v>5</v>
      </c>
      <c r="E145">
        <v>3180</v>
      </c>
      <c r="F145" s="7">
        <f>IF(Tabela4[[#This Row],[data]]&lt;&gt;B144,Tabela4[[#This Row],[Kolumna1]],0)</f>
        <v>0</v>
      </c>
      <c r="G145" s="8">
        <f>IF(G144-Tabela4[[#This Row],[wielkosc_zamowienia]]+Tabela4[[#This Row],[Kolumna2]]&lt;0,G144+Tabela4[[#This Row],[Kolumna2]],G144-Tabela4[[#This Row],[wielkosc_zamowienia]]+Tabela4[[#This Row],[Kolumna2]])</f>
        <v>5780</v>
      </c>
      <c r="H145" s="8">
        <f>IF(G145-Tabela4[[#This Row],[wielkosc_zamowienia]]+Tabela4[[#This Row],[Kolumna2]]&lt;0,1,0)</f>
        <v>0</v>
      </c>
      <c r="I145" s="8"/>
    </row>
    <row r="146" spans="1:9" x14ac:dyDescent="0.25">
      <c r="A146">
        <v>145</v>
      </c>
      <c r="B146" s="1">
        <v>44270</v>
      </c>
      <c r="C146" s="1" t="str">
        <f>IF(OR(WEEKDAY(Tabela4[[#This Row],[data]])=1,WEEKDAY(Tabela4[[#This Row],[data]])=7),"5000","12000")</f>
        <v>12000</v>
      </c>
      <c r="D146" t="s">
        <v>4</v>
      </c>
      <c r="E146">
        <v>6860</v>
      </c>
      <c r="F146" s="7" t="str">
        <f>IF(Tabela4[[#This Row],[data]]&lt;&gt;B145,Tabela4[[#This Row],[Kolumna1]],0)</f>
        <v>12000</v>
      </c>
      <c r="G146" s="8">
        <f>IF(G145-Tabela4[[#This Row],[wielkosc_zamowienia]]+Tabela4[[#This Row],[Kolumna2]]&lt;0,G145+Tabela4[[#This Row],[Kolumna2]],G145-Tabela4[[#This Row],[wielkosc_zamowienia]]+Tabela4[[#This Row],[Kolumna2]])</f>
        <v>10920</v>
      </c>
      <c r="H146" s="8">
        <f>IF(G146-Tabela4[[#This Row],[wielkosc_zamowienia]]+Tabela4[[#This Row],[Kolumna2]]&lt;0,1,0)</f>
        <v>0</v>
      </c>
      <c r="I146" s="8"/>
    </row>
    <row r="147" spans="1:9" x14ac:dyDescent="0.25">
      <c r="A147">
        <v>146</v>
      </c>
      <c r="B147" s="1">
        <v>44271</v>
      </c>
      <c r="C147" s="1" t="str">
        <f>IF(OR(WEEKDAY(Tabela4[[#This Row],[data]])=1,WEEKDAY(Tabela4[[#This Row],[data]])=7),"5000","12000")</f>
        <v>12000</v>
      </c>
      <c r="D147" t="s">
        <v>4</v>
      </c>
      <c r="E147">
        <v>2020</v>
      </c>
      <c r="F147" s="7" t="str">
        <f>IF(Tabela4[[#This Row],[data]]&lt;&gt;B146,Tabela4[[#This Row],[Kolumna1]],0)</f>
        <v>12000</v>
      </c>
      <c r="G147" s="8">
        <f>IF(G146-Tabela4[[#This Row],[wielkosc_zamowienia]]+Tabela4[[#This Row],[Kolumna2]]&lt;0,G146+Tabela4[[#This Row],[Kolumna2]],G146-Tabela4[[#This Row],[wielkosc_zamowienia]]+Tabela4[[#This Row],[Kolumna2]])</f>
        <v>20900</v>
      </c>
      <c r="H147" s="8">
        <f>IF(G147-Tabela4[[#This Row],[wielkosc_zamowienia]]+Tabela4[[#This Row],[Kolumna2]]&lt;0,1,0)</f>
        <v>0</v>
      </c>
      <c r="I147" s="8"/>
    </row>
    <row r="148" spans="1:9" x14ac:dyDescent="0.25">
      <c r="A148">
        <v>147</v>
      </c>
      <c r="B148" s="1">
        <v>44271</v>
      </c>
      <c r="C148" s="1" t="str">
        <f>IF(OR(WEEKDAY(Tabela4[[#This Row],[data]])=1,WEEKDAY(Tabela4[[#This Row],[data]])=7),"5000","12000")</f>
        <v>12000</v>
      </c>
      <c r="D148" t="s">
        <v>5</v>
      </c>
      <c r="E148">
        <v>3650</v>
      </c>
      <c r="F148" s="7">
        <f>IF(Tabela4[[#This Row],[data]]&lt;&gt;B147,Tabela4[[#This Row],[Kolumna1]],0)</f>
        <v>0</v>
      </c>
      <c r="G148" s="8">
        <f>IF(G147-Tabela4[[#This Row],[wielkosc_zamowienia]]+Tabela4[[#This Row],[Kolumna2]]&lt;0,G147+Tabela4[[#This Row],[Kolumna2]],G147-Tabela4[[#This Row],[wielkosc_zamowienia]]+Tabela4[[#This Row],[Kolumna2]])</f>
        <v>17250</v>
      </c>
      <c r="H148" s="8">
        <f>IF(G148-Tabela4[[#This Row],[wielkosc_zamowienia]]+Tabela4[[#This Row],[Kolumna2]]&lt;0,1,0)</f>
        <v>0</v>
      </c>
      <c r="I148" s="8"/>
    </row>
    <row r="149" spans="1:9" x14ac:dyDescent="0.25">
      <c r="A149">
        <v>148</v>
      </c>
      <c r="B149" s="1">
        <v>44272</v>
      </c>
      <c r="C149" s="1" t="str">
        <f>IF(OR(WEEKDAY(Tabela4[[#This Row],[data]])=1,WEEKDAY(Tabela4[[#This Row],[data]])=7),"5000","12000")</f>
        <v>12000</v>
      </c>
      <c r="D149" t="s">
        <v>4</v>
      </c>
      <c r="E149">
        <v>9720</v>
      </c>
      <c r="F149" s="7" t="str">
        <f>IF(Tabela4[[#This Row],[data]]&lt;&gt;B148,Tabela4[[#This Row],[Kolumna1]],0)</f>
        <v>12000</v>
      </c>
      <c r="G149" s="8">
        <f>IF(G148-Tabela4[[#This Row],[wielkosc_zamowienia]]+Tabela4[[#This Row],[Kolumna2]]&lt;0,G148+Tabela4[[#This Row],[Kolumna2]],G148-Tabela4[[#This Row],[wielkosc_zamowienia]]+Tabela4[[#This Row],[Kolumna2]])</f>
        <v>19530</v>
      </c>
      <c r="H149" s="8">
        <f>IF(G149-Tabela4[[#This Row],[wielkosc_zamowienia]]+Tabela4[[#This Row],[Kolumna2]]&lt;0,1,0)</f>
        <v>0</v>
      </c>
      <c r="I149" s="8"/>
    </row>
    <row r="150" spans="1:9" x14ac:dyDescent="0.25">
      <c r="A150">
        <v>149</v>
      </c>
      <c r="B150" s="1">
        <v>44273</v>
      </c>
      <c r="C150" s="1" t="str">
        <f>IF(OR(WEEKDAY(Tabela4[[#This Row],[data]])=1,WEEKDAY(Tabela4[[#This Row],[data]])=7),"5000","12000")</f>
        <v>12000</v>
      </c>
      <c r="D150" t="s">
        <v>5</v>
      </c>
      <c r="E150">
        <v>7840</v>
      </c>
      <c r="F150" s="7" t="str">
        <f>IF(Tabela4[[#This Row],[data]]&lt;&gt;B149,Tabela4[[#This Row],[Kolumna1]],0)</f>
        <v>12000</v>
      </c>
      <c r="G150" s="8">
        <f>IF(G149-Tabela4[[#This Row],[wielkosc_zamowienia]]+Tabela4[[#This Row],[Kolumna2]]&lt;0,G149+Tabela4[[#This Row],[Kolumna2]],G149-Tabela4[[#This Row],[wielkosc_zamowienia]]+Tabela4[[#This Row],[Kolumna2]])</f>
        <v>23690</v>
      </c>
      <c r="H150" s="8">
        <f>IF(G150-Tabela4[[#This Row],[wielkosc_zamowienia]]+Tabela4[[#This Row],[Kolumna2]]&lt;0,1,0)</f>
        <v>0</v>
      </c>
      <c r="I150" s="8"/>
    </row>
    <row r="151" spans="1:9" x14ac:dyDescent="0.25">
      <c r="A151">
        <v>150</v>
      </c>
      <c r="B151" s="1">
        <v>44273</v>
      </c>
      <c r="C151" s="1" t="str">
        <f>IF(OR(WEEKDAY(Tabela4[[#This Row],[data]])=1,WEEKDAY(Tabela4[[#This Row],[data]])=7),"5000","12000")</f>
        <v>12000</v>
      </c>
      <c r="D151" t="s">
        <v>4</v>
      </c>
      <c r="E151">
        <v>6780</v>
      </c>
      <c r="F151" s="7">
        <f>IF(Tabela4[[#This Row],[data]]&lt;&gt;B150,Tabela4[[#This Row],[Kolumna1]],0)</f>
        <v>0</v>
      </c>
      <c r="G151" s="8">
        <f>IF(G150-Tabela4[[#This Row],[wielkosc_zamowienia]]+Tabela4[[#This Row],[Kolumna2]]&lt;0,G150+Tabela4[[#This Row],[Kolumna2]],G150-Tabela4[[#This Row],[wielkosc_zamowienia]]+Tabela4[[#This Row],[Kolumna2]])</f>
        <v>16910</v>
      </c>
      <c r="H151" s="8">
        <f>IF(G151-Tabela4[[#This Row],[wielkosc_zamowienia]]+Tabela4[[#This Row],[Kolumna2]]&lt;0,1,0)</f>
        <v>0</v>
      </c>
      <c r="I151" s="8"/>
    </row>
    <row r="152" spans="1:9" x14ac:dyDescent="0.25">
      <c r="A152">
        <v>151</v>
      </c>
      <c r="B152" s="1">
        <v>44273</v>
      </c>
      <c r="C152" s="1" t="str">
        <f>IF(OR(WEEKDAY(Tabela4[[#This Row],[data]])=1,WEEKDAY(Tabela4[[#This Row],[data]])=7),"5000","12000")</f>
        <v>12000</v>
      </c>
      <c r="D152" t="s">
        <v>6</v>
      </c>
      <c r="E152">
        <v>3490</v>
      </c>
      <c r="F152" s="7">
        <f>IF(Tabela4[[#This Row],[data]]&lt;&gt;B151,Tabela4[[#This Row],[Kolumna1]],0)</f>
        <v>0</v>
      </c>
      <c r="G152" s="8">
        <f>IF(G151-Tabela4[[#This Row],[wielkosc_zamowienia]]+Tabela4[[#This Row],[Kolumna2]]&lt;0,G151+Tabela4[[#This Row],[Kolumna2]],G151-Tabela4[[#This Row],[wielkosc_zamowienia]]+Tabela4[[#This Row],[Kolumna2]])</f>
        <v>13420</v>
      </c>
      <c r="H152" s="8">
        <f>IF(G152-Tabela4[[#This Row],[wielkosc_zamowienia]]+Tabela4[[#This Row],[Kolumna2]]&lt;0,1,0)</f>
        <v>0</v>
      </c>
      <c r="I152" s="8"/>
    </row>
    <row r="153" spans="1:9" x14ac:dyDescent="0.25">
      <c r="A153">
        <v>152</v>
      </c>
      <c r="B153" s="1">
        <v>44273</v>
      </c>
      <c r="C153" s="1" t="str">
        <f>IF(OR(WEEKDAY(Tabela4[[#This Row],[data]])=1,WEEKDAY(Tabela4[[#This Row],[data]])=7),"5000","12000")</f>
        <v>12000</v>
      </c>
      <c r="D153" t="s">
        <v>7</v>
      </c>
      <c r="E153">
        <v>9980</v>
      </c>
      <c r="F153" s="7">
        <f>IF(Tabela4[[#This Row],[data]]&lt;&gt;B152,Tabela4[[#This Row],[Kolumna1]],0)</f>
        <v>0</v>
      </c>
      <c r="G153" s="8">
        <f>IF(G152-Tabela4[[#This Row],[wielkosc_zamowienia]]+Tabela4[[#This Row],[Kolumna2]]&lt;0,G152+Tabela4[[#This Row],[Kolumna2]],G152-Tabela4[[#This Row],[wielkosc_zamowienia]]+Tabela4[[#This Row],[Kolumna2]])</f>
        <v>3440</v>
      </c>
      <c r="H153" s="8">
        <f>IF(G153-Tabela4[[#This Row],[wielkosc_zamowienia]]+Tabela4[[#This Row],[Kolumna2]]&lt;0,1,0)</f>
        <v>1</v>
      </c>
      <c r="I153" s="8"/>
    </row>
    <row r="154" spans="1:9" x14ac:dyDescent="0.25">
      <c r="A154">
        <v>153</v>
      </c>
      <c r="B154" s="1">
        <v>44274</v>
      </c>
      <c r="C154" s="1" t="str">
        <f>IF(OR(WEEKDAY(Tabela4[[#This Row],[data]])=1,WEEKDAY(Tabela4[[#This Row],[data]])=7),"5000","12000")</f>
        <v>12000</v>
      </c>
      <c r="D154" t="s">
        <v>7</v>
      </c>
      <c r="E154">
        <v>7850</v>
      </c>
      <c r="F154" s="7" t="str">
        <f>IF(Tabela4[[#This Row],[data]]&lt;&gt;B153,Tabela4[[#This Row],[Kolumna1]],0)</f>
        <v>12000</v>
      </c>
      <c r="G154" s="8">
        <f>IF(G153-Tabela4[[#This Row],[wielkosc_zamowienia]]+Tabela4[[#This Row],[Kolumna2]]&lt;0,G153+Tabela4[[#This Row],[Kolumna2]],G153-Tabela4[[#This Row],[wielkosc_zamowienia]]+Tabela4[[#This Row],[Kolumna2]])</f>
        <v>7590</v>
      </c>
      <c r="H154" s="8">
        <f>IF(G154-Tabela4[[#This Row],[wielkosc_zamowienia]]+Tabela4[[#This Row],[Kolumna2]]&lt;0,1,0)</f>
        <v>0</v>
      </c>
      <c r="I154" s="8"/>
    </row>
    <row r="155" spans="1:9" x14ac:dyDescent="0.25">
      <c r="A155">
        <v>154</v>
      </c>
      <c r="B155" s="1">
        <v>44274</v>
      </c>
      <c r="C155" s="1" t="str">
        <f>IF(OR(WEEKDAY(Tabela4[[#This Row],[data]])=1,WEEKDAY(Tabela4[[#This Row],[data]])=7),"5000","12000")</f>
        <v>12000</v>
      </c>
      <c r="D155" t="s">
        <v>6</v>
      </c>
      <c r="E155">
        <v>9770</v>
      </c>
      <c r="F155" s="7">
        <f>IF(Tabela4[[#This Row],[data]]&lt;&gt;B154,Tabela4[[#This Row],[Kolumna1]],0)</f>
        <v>0</v>
      </c>
      <c r="G155" s="8">
        <f>IF(G154-Tabela4[[#This Row],[wielkosc_zamowienia]]+Tabela4[[#This Row],[Kolumna2]]&lt;0,G154+Tabela4[[#This Row],[Kolumna2]],G154-Tabela4[[#This Row],[wielkosc_zamowienia]]+Tabela4[[#This Row],[Kolumna2]])</f>
        <v>7590</v>
      </c>
      <c r="H155" s="8">
        <f>IF(G155-Tabela4[[#This Row],[wielkosc_zamowienia]]+Tabela4[[#This Row],[Kolumna2]]&lt;0,1,0)</f>
        <v>1</v>
      </c>
      <c r="I155" s="8"/>
    </row>
    <row r="156" spans="1:9" x14ac:dyDescent="0.25">
      <c r="A156">
        <v>155</v>
      </c>
      <c r="B156" s="1">
        <v>44275</v>
      </c>
      <c r="C156" s="1" t="str">
        <f>IF(OR(WEEKDAY(Tabela4[[#This Row],[data]])=1,WEEKDAY(Tabela4[[#This Row],[data]])=7),"5000","12000")</f>
        <v>5000</v>
      </c>
      <c r="D156" t="s">
        <v>6</v>
      </c>
      <c r="E156">
        <v>750</v>
      </c>
      <c r="F156" s="7" t="str">
        <f>IF(Tabela4[[#This Row],[data]]&lt;&gt;B155,Tabela4[[#This Row],[Kolumna1]],0)</f>
        <v>5000</v>
      </c>
      <c r="G156" s="8">
        <f>IF(G155-Tabela4[[#This Row],[wielkosc_zamowienia]]+Tabela4[[#This Row],[Kolumna2]]&lt;0,G155+Tabela4[[#This Row],[Kolumna2]],G155-Tabela4[[#This Row],[wielkosc_zamowienia]]+Tabela4[[#This Row],[Kolumna2]])</f>
        <v>11840</v>
      </c>
      <c r="H156" s="8">
        <f>IF(G156-Tabela4[[#This Row],[wielkosc_zamowienia]]+Tabela4[[#This Row],[Kolumna2]]&lt;0,1,0)</f>
        <v>0</v>
      </c>
      <c r="I156" s="8"/>
    </row>
    <row r="157" spans="1:9" x14ac:dyDescent="0.25">
      <c r="A157">
        <v>156</v>
      </c>
      <c r="B157" s="1">
        <v>44275</v>
      </c>
      <c r="C157" s="1" t="str">
        <f>IF(OR(WEEKDAY(Tabela4[[#This Row],[data]])=1,WEEKDAY(Tabela4[[#This Row],[data]])=7),"5000","12000")</f>
        <v>5000</v>
      </c>
      <c r="D157" t="s">
        <v>7</v>
      </c>
      <c r="E157">
        <v>8900</v>
      </c>
      <c r="F157" s="7">
        <f>IF(Tabela4[[#This Row],[data]]&lt;&gt;B156,Tabela4[[#This Row],[Kolumna1]],0)</f>
        <v>0</v>
      </c>
      <c r="G157" s="8">
        <f>IF(G156-Tabela4[[#This Row],[wielkosc_zamowienia]]+Tabela4[[#This Row],[Kolumna2]]&lt;0,G156+Tabela4[[#This Row],[Kolumna2]],G156-Tabela4[[#This Row],[wielkosc_zamowienia]]+Tabela4[[#This Row],[Kolumna2]])</f>
        <v>2940</v>
      </c>
      <c r="H157" s="8">
        <f>IF(G157-Tabela4[[#This Row],[wielkosc_zamowienia]]+Tabela4[[#This Row],[Kolumna2]]&lt;0,1,0)</f>
        <v>1</v>
      </c>
      <c r="I157" s="8"/>
    </row>
    <row r="158" spans="1:9" x14ac:dyDescent="0.25">
      <c r="A158">
        <v>157</v>
      </c>
      <c r="B158" s="1">
        <v>44275</v>
      </c>
      <c r="C158" s="1" t="str">
        <f>IF(OR(WEEKDAY(Tabela4[[#This Row],[data]])=1,WEEKDAY(Tabela4[[#This Row],[data]])=7),"5000","12000")</f>
        <v>5000</v>
      </c>
      <c r="D158" t="s">
        <v>4</v>
      </c>
      <c r="E158">
        <v>9410</v>
      </c>
      <c r="F158" s="7">
        <f>IF(Tabela4[[#This Row],[data]]&lt;&gt;B157,Tabela4[[#This Row],[Kolumna1]],0)</f>
        <v>0</v>
      </c>
      <c r="G158" s="8">
        <f>IF(G157-Tabela4[[#This Row],[wielkosc_zamowienia]]+Tabela4[[#This Row],[Kolumna2]]&lt;0,G157+Tabela4[[#This Row],[Kolumna2]],G157-Tabela4[[#This Row],[wielkosc_zamowienia]]+Tabela4[[#This Row],[Kolumna2]])</f>
        <v>2940</v>
      </c>
      <c r="H158" s="8">
        <f>IF(G158-Tabela4[[#This Row],[wielkosc_zamowienia]]+Tabela4[[#This Row],[Kolumna2]]&lt;0,1,0)</f>
        <v>1</v>
      </c>
      <c r="I158" s="8"/>
    </row>
    <row r="159" spans="1:9" x14ac:dyDescent="0.25">
      <c r="A159">
        <v>158</v>
      </c>
      <c r="B159" s="1">
        <v>44276</v>
      </c>
      <c r="C159" s="1" t="str">
        <f>IF(OR(WEEKDAY(Tabela4[[#This Row],[data]])=1,WEEKDAY(Tabela4[[#This Row],[data]])=7),"5000","12000")</f>
        <v>5000</v>
      </c>
      <c r="D159" t="s">
        <v>6</v>
      </c>
      <c r="E159">
        <v>9310</v>
      </c>
      <c r="F159" s="7" t="str">
        <f>IF(Tabela4[[#This Row],[data]]&lt;&gt;B158,Tabela4[[#This Row],[Kolumna1]],0)</f>
        <v>5000</v>
      </c>
      <c r="G159" s="8">
        <f>IF(G158-Tabela4[[#This Row],[wielkosc_zamowienia]]+Tabela4[[#This Row],[Kolumna2]]&lt;0,G158+Tabela4[[#This Row],[Kolumna2]],G158-Tabela4[[#This Row],[wielkosc_zamowienia]]+Tabela4[[#This Row],[Kolumna2]])</f>
        <v>7940</v>
      </c>
      <c r="H159" s="8">
        <f>IF(G159-Tabela4[[#This Row],[wielkosc_zamowienia]]+Tabela4[[#This Row],[Kolumna2]]&lt;0,1,0)</f>
        <v>0</v>
      </c>
      <c r="I159" s="8"/>
    </row>
    <row r="160" spans="1:9" x14ac:dyDescent="0.25">
      <c r="A160">
        <v>159</v>
      </c>
      <c r="B160" s="1">
        <v>44276</v>
      </c>
      <c r="C160" s="1" t="str">
        <f>IF(OR(WEEKDAY(Tabela4[[#This Row],[data]])=1,WEEKDAY(Tabela4[[#This Row],[data]])=7),"5000","12000")</f>
        <v>5000</v>
      </c>
      <c r="D160" t="s">
        <v>4</v>
      </c>
      <c r="E160">
        <v>2480</v>
      </c>
      <c r="F160" s="7">
        <f>IF(Tabela4[[#This Row],[data]]&lt;&gt;B159,Tabela4[[#This Row],[Kolumna1]],0)</f>
        <v>0</v>
      </c>
      <c r="G160" s="8">
        <f>IF(G159-Tabela4[[#This Row],[wielkosc_zamowienia]]+Tabela4[[#This Row],[Kolumna2]]&lt;0,G159+Tabela4[[#This Row],[Kolumna2]],G159-Tabela4[[#This Row],[wielkosc_zamowienia]]+Tabela4[[#This Row],[Kolumna2]])</f>
        <v>5460</v>
      </c>
      <c r="H160" s="8">
        <f>IF(G160-Tabela4[[#This Row],[wielkosc_zamowienia]]+Tabela4[[#This Row],[Kolumna2]]&lt;0,1,0)</f>
        <v>0</v>
      </c>
      <c r="I160" s="8"/>
    </row>
    <row r="161" spans="1:9" x14ac:dyDescent="0.25">
      <c r="A161">
        <v>160</v>
      </c>
      <c r="B161" s="1">
        <v>44276</v>
      </c>
      <c r="C161" s="1" t="str">
        <f>IF(OR(WEEKDAY(Tabela4[[#This Row],[data]])=1,WEEKDAY(Tabela4[[#This Row],[data]])=7),"5000","12000")</f>
        <v>5000</v>
      </c>
      <c r="D161" t="s">
        <v>5</v>
      </c>
      <c r="E161">
        <v>1740</v>
      </c>
      <c r="F161" s="7">
        <f>IF(Tabela4[[#This Row],[data]]&lt;&gt;B160,Tabela4[[#This Row],[Kolumna1]],0)</f>
        <v>0</v>
      </c>
      <c r="G161" s="8">
        <f>IF(G160-Tabela4[[#This Row],[wielkosc_zamowienia]]+Tabela4[[#This Row],[Kolumna2]]&lt;0,G160+Tabela4[[#This Row],[Kolumna2]],G160-Tabela4[[#This Row],[wielkosc_zamowienia]]+Tabela4[[#This Row],[Kolumna2]])</f>
        <v>3720</v>
      </c>
      <c r="H161" s="8">
        <f>IF(G161-Tabela4[[#This Row],[wielkosc_zamowienia]]+Tabela4[[#This Row],[Kolumna2]]&lt;0,1,0)</f>
        <v>0</v>
      </c>
      <c r="I161" s="8"/>
    </row>
    <row r="162" spans="1:9" x14ac:dyDescent="0.25">
      <c r="A162">
        <v>161</v>
      </c>
      <c r="B162" s="1">
        <v>44277</v>
      </c>
      <c r="C162" s="1" t="str">
        <f>IF(OR(WEEKDAY(Tabela4[[#This Row],[data]])=1,WEEKDAY(Tabela4[[#This Row],[data]])=7),"5000","12000")</f>
        <v>12000</v>
      </c>
      <c r="D162" t="s">
        <v>4</v>
      </c>
      <c r="E162">
        <v>860</v>
      </c>
      <c r="F162" s="7" t="str">
        <f>IF(Tabela4[[#This Row],[data]]&lt;&gt;B161,Tabela4[[#This Row],[Kolumna1]],0)</f>
        <v>12000</v>
      </c>
      <c r="G162" s="8">
        <f>IF(G161-Tabela4[[#This Row],[wielkosc_zamowienia]]+Tabela4[[#This Row],[Kolumna2]]&lt;0,G161+Tabela4[[#This Row],[Kolumna2]],G161-Tabela4[[#This Row],[wielkosc_zamowienia]]+Tabela4[[#This Row],[Kolumna2]])</f>
        <v>14860</v>
      </c>
      <c r="H162" s="8">
        <f>IF(G162-Tabela4[[#This Row],[wielkosc_zamowienia]]+Tabela4[[#This Row],[Kolumna2]]&lt;0,1,0)</f>
        <v>0</v>
      </c>
      <c r="I162" s="8"/>
    </row>
    <row r="163" spans="1:9" x14ac:dyDescent="0.25">
      <c r="A163">
        <v>162</v>
      </c>
      <c r="B163" s="1">
        <v>44278</v>
      </c>
      <c r="C163" s="1" t="str">
        <f>IF(OR(WEEKDAY(Tabela4[[#This Row],[data]])=1,WEEKDAY(Tabela4[[#This Row],[data]])=7),"5000","12000")</f>
        <v>12000</v>
      </c>
      <c r="D163" t="s">
        <v>5</v>
      </c>
      <c r="E163">
        <v>1830</v>
      </c>
      <c r="F163" s="7" t="str">
        <f>IF(Tabela4[[#This Row],[data]]&lt;&gt;B162,Tabela4[[#This Row],[Kolumna1]],0)</f>
        <v>12000</v>
      </c>
      <c r="G163" s="8">
        <f>IF(G162-Tabela4[[#This Row],[wielkosc_zamowienia]]+Tabela4[[#This Row],[Kolumna2]]&lt;0,G162+Tabela4[[#This Row],[Kolumna2]],G162-Tabela4[[#This Row],[wielkosc_zamowienia]]+Tabela4[[#This Row],[Kolumna2]])</f>
        <v>25030</v>
      </c>
      <c r="H163" s="8">
        <f>IF(G163-Tabela4[[#This Row],[wielkosc_zamowienia]]+Tabela4[[#This Row],[Kolumna2]]&lt;0,1,0)</f>
        <v>0</v>
      </c>
      <c r="I163" s="8"/>
    </row>
    <row r="164" spans="1:9" x14ac:dyDescent="0.25">
      <c r="A164">
        <v>163</v>
      </c>
      <c r="B164" s="1">
        <v>44279</v>
      </c>
      <c r="C164" s="1" t="str">
        <f>IF(OR(WEEKDAY(Tabela4[[#This Row],[data]])=1,WEEKDAY(Tabela4[[#This Row],[data]])=7),"5000","12000")</f>
        <v>12000</v>
      </c>
      <c r="D164" t="s">
        <v>6</v>
      </c>
      <c r="E164">
        <v>1770</v>
      </c>
      <c r="F164" s="7" t="str">
        <f>IF(Tabela4[[#This Row],[data]]&lt;&gt;B163,Tabela4[[#This Row],[Kolumna1]],0)</f>
        <v>12000</v>
      </c>
      <c r="G164" s="8">
        <f>IF(G163-Tabela4[[#This Row],[wielkosc_zamowienia]]+Tabela4[[#This Row],[Kolumna2]]&lt;0,G163+Tabela4[[#This Row],[Kolumna2]],G163-Tabela4[[#This Row],[wielkosc_zamowienia]]+Tabela4[[#This Row],[Kolumna2]])</f>
        <v>35260</v>
      </c>
      <c r="H164" s="8">
        <f>IF(G164-Tabela4[[#This Row],[wielkosc_zamowienia]]+Tabela4[[#This Row],[Kolumna2]]&lt;0,1,0)</f>
        <v>0</v>
      </c>
      <c r="I164" s="8"/>
    </row>
    <row r="165" spans="1:9" x14ac:dyDescent="0.25">
      <c r="A165">
        <v>164</v>
      </c>
      <c r="B165" s="1">
        <v>44279</v>
      </c>
      <c r="C165" s="1" t="str">
        <f>IF(OR(WEEKDAY(Tabela4[[#This Row],[data]])=1,WEEKDAY(Tabela4[[#This Row],[data]])=7),"5000","12000")</f>
        <v>12000</v>
      </c>
      <c r="D165" t="s">
        <v>7</v>
      </c>
      <c r="E165">
        <v>7830</v>
      </c>
      <c r="F165" s="7">
        <f>IF(Tabela4[[#This Row],[data]]&lt;&gt;B164,Tabela4[[#This Row],[Kolumna1]],0)</f>
        <v>0</v>
      </c>
      <c r="G165" s="8">
        <f>IF(G164-Tabela4[[#This Row],[wielkosc_zamowienia]]+Tabela4[[#This Row],[Kolumna2]]&lt;0,G164+Tabela4[[#This Row],[Kolumna2]],G164-Tabela4[[#This Row],[wielkosc_zamowienia]]+Tabela4[[#This Row],[Kolumna2]])</f>
        <v>27430</v>
      </c>
      <c r="H165" s="8">
        <f>IF(G165-Tabela4[[#This Row],[wielkosc_zamowienia]]+Tabela4[[#This Row],[Kolumna2]]&lt;0,1,0)</f>
        <v>0</v>
      </c>
      <c r="I165" s="8"/>
    </row>
    <row r="166" spans="1:9" x14ac:dyDescent="0.25">
      <c r="A166">
        <v>165</v>
      </c>
      <c r="B166" s="1">
        <v>44279</v>
      </c>
      <c r="C166" s="1" t="str">
        <f>IF(OR(WEEKDAY(Tabela4[[#This Row],[data]])=1,WEEKDAY(Tabela4[[#This Row],[data]])=7),"5000","12000")</f>
        <v>12000</v>
      </c>
      <c r="D166" t="s">
        <v>4</v>
      </c>
      <c r="E166">
        <v>8300</v>
      </c>
      <c r="F166" s="7">
        <f>IF(Tabela4[[#This Row],[data]]&lt;&gt;B165,Tabela4[[#This Row],[Kolumna1]],0)</f>
        <v>0</v>
      </c>
      <c r="G166" s="8">
        <f>IF(G165-Tabela4[[#This Row],[wielkosc_zamowienia]]+Tabela4[[#This Row],[Kolumna2]]&lt;0,G165+Tabela4[[#This Row],[Kolumna2]],G165-Tabela4[[#This Row],[wielkosc_zamowienia]]+Tabela4[[#This Row],[Kolumna2]])</f>
        <v>19130</v>
      </c>
      <c r="H166" s="8">
        <f>IF(G166-Tabela4[[#This Row],[wielkosc_zamowienia]]+Tabela4[[#This Row],[Kolumna2]]&lt;0,1,0)</f>
        <v>0</v>
      </c>
      <c r="I166" s="8"/>
    </row>
    <row r="167" spans="1:9" x14ac:dyDescent="0.25">
      <c r="A167">
        <v>166</v>
      </c>
      <c r="B167" s="1">
        <v>44280</v>
      </c>
      <c r="C167" s="1" t="str">
        <f>IF(OR(WEEKDAY(Tabela4[[#This Row],[data]])=1,WEEKDAY(Tabela4[[#This Row],[data]])=7),"5000","12000")</f>
        <v>12000</v>
      </c>
      <c r="D167" t="s">
        <v>5</v>
      </c>
      <c r="E167">
        <v>1050</v>
      </c>
      <c r="F167" s="7" t="str">
        <f>IF(Tabela4[[#This Row],[data]]&lt;&gt;B166,Tabela4[[#This Row],[Kolumna1]],0)</f>
        <v>12000</v>
      </c>
      <c r="G167" s="8">
        <f>IF(G166-Tabela4[[#This Row],[wielkosc_zamowienia]]+Tabela4[[#This Row],[Kolumna2]]&lt;0,G166+Tabela4[[#This Row],[Kolumna2]],G166-Tabela4[[#This Row],[wielkosc_zamowienia]]+Tabela4[[#This Row],[Kolumna2]])</f>
        <v>30080</v>
      </c>
      <c r="H167" s="8">
        <f>IF(G167-Tabela4[[#This Row],[wielkosc_zamowienia]]+Tabela4[[#This Row],[Kolumna2]]&lt;0,1,0)</f>
        <v>0</v>
      </c>
      <c r="I167" s="8"/>
    </row>
    <row r="168" spans="1:9" x14ac:dyDescent="0.25">
      <c r="A168">
        <v>167</v>
      </c>
      <c r="B168" s="1">
        <v>44280</v>
      </c>
      <c r="C168" s="1" t="str">
        <f>IF(OR(WEEKDAY(Tabela4[[#This Row],[data]])=1,WEEKDAY(Tabela4[[#This Row],[data]])=7),"5000","12000")</f>
        <v>12000</v>
      </c>
      <c r="D168" t="s">
        <v>7</v>
      </c>
      <c r="E168">
        <v>5150</v>
      </c>
      <c r="F168" s="7">
        <f>IF(Tabela4[[#This Row],[data]]&lt;&gt;B167,Tabela4[[#This Row],[Kolumna1]],0)</f>
        <v>0</v>
      </c>
      <c r="G168" s="8">
        <f>IF(G167-Tabela4[[#This Row],[wielkosc_zamowienia]]+Tabela4[[#This Row],[Kolumna2]]&lt;0,G167+Tabela4[[#This Row],[Kolumna2]],G167-Tabela4[[#This Row],[wielkosc_zamowienia]]+Tabela4[[#This Row],[Kolumna2]])</f>
        <v>24930</v>
      </c>
      <c r="H168" s="8">
        <f>IF(G168-Tabela4[[#This Row],[wielkosc_zamowienia]]+Tabela4[[#This Row],[Kolumna2]]&lt;0,1,0)</f>
        <v>0</v>
      </c>
      <c r="I168" s="8"/>
    </row>
    <row r="169" spans="1:9" x14ac:dyDescent="0.25">
      <c r="A169">
        <v>168</v>
      </c>
      <c r="B169" s="1">
        <v>44280</v>
      </c>
      <c r="C169" s="1" t="str">
        <f>IF(OR(WEEKDAY(Tabela4[[#This Row],[data]])=1,WEEKDAY(Tabela4[[#This Row],[data]])=7),"5000","12000")</f>
        <v>12000</v>
      </c>
      <c r="D169" t="s">
        <v>6</v>
      </c>
      <c r="E169">
        <v>6860</v>
      </c>
      <c r="F169" s="7">
        <f>IF(Tabela4[[#This Row],[data]]&lt;&gt;B168,Tabela4[[#This Row],[Kolumna1]],0)</f>
        <v>0</v>
      </c>
      <c r="G169" s="8">
        <f>IF(G168-Tabela4[[#This Row],[wielkosc_zamowienia]]+Tabela4[[#This Row],[Kolumna2]]&lt;0,G168+Tabela4[[#This Row],[Kolumna2]],G168-Tabela4[[#This Row],[wielkosc_zamowienia]]+Tabela4[[#This Row],[Kolumna2]])</f>
        <v>18070</v>
      </c>
      <c r="H169" s="8">
        <f>IF(G169-Tabela4[[#This Row],[wielkosc_zamowienia]]+Tabela4[[#This Row],[Kolumna2]]&lt;0,1,0)</f>
        <v>0</v>
      </c>
      <c r="I169" s="8"/>
    </row>
    <row r="170" spans="1:9" x14ac:dyDescent="0.25">
      <c r="A170">
        <v>169</v>
      </c>
      <c r="B170" s="1">
        <v>44281</v>
      </c>
      <c r="C170" s="1" t="str">
        <f>IF(OR(WEEKDAY(Tabela4[[#This Row],[data]])=1,WEEKDAY(Tabela4[[#This Row],[data]])=7),"5000","12000")</f>
        <v>12000</v>
      </c>
      <c r="D170" t="s">
        <v>4</v>
      </c>
      <c r="E170">
        <v>1300</v>
      </c>
      <c r="F170" s="7" t="str">
        <f>IF(Tabela4[[#This Row],[data]]&lt;&gt;B169,Tabela4[[#This Row],[Kolumna1]],0)</f>
        <v>12000</v>
      </c>
      <c r="G170" s="8">
        <f>IF(G169-Tabela4[[#This Row],[wielkosc_zamowienia]]+Tabela4[[#This Row],[Kolumna2]]&lt;0,G169+Tabela4[[#This Row],[Kolumna2]],G169-Tabela4[[#This Row],[wielkosc_zamowienia]]+Tabela4[[#This Row],[Kolumna2]])</f>
        <v>28770</v>
      </c>
      <c r="H170" s="8">
        <f>IF(G170-Tabela4[[#This Row],[wielkosc_zamowienia]]+Tabela4[[#This Row],[Kolumna2]]&lt;0,1,0)</f>
        <v>0</v>
      </c>
      <c r="I170" s="8"/>
    </row>
    <row r="171" spans="1:9" x14ac:dyDescent="0.25">
      <c r="A171">
        <v>170</v>
      </c>
      <c r="B171" s="1">
        <v>44281</v>
      </c>
      <c r="C171" s="1" t="str">
        <f>IF(OR(WEEKDAY(Tabela4[[#This Row],[data]])=1,WEEKDAY(Tabela4[[#This Row],[data]])=7),"5000","12000")</f>
        <v>12000</v>
      </c>
      <c r="D171" t="s">
        <v>5</v>
      </c>
      <c r="E171">
        <v>8800</v>
      </c>
      <c r="F171" s="7">
        <f>IF(Tabela4[[#This Row],[data]]&lt;&gt;B170,Tabela4[[#This Row],[Kolumna1]],0)</f>
        <v>0</v>
      </c>
      <c r="G171" s="8">
        <f>IF(G170-Tabela4[[#This Row],[wielkosc_zamowienia]]+Tabela4[[#This Row],[Kolumna2]]&lt;0,G170+Tabela4[[#This Row],[Kolumna2]],G170-Tabela4[[#This Row],[wielkosc_zamowienia]]+Tabela4[[#This Row],[Kolumna2]])</f>
        <v>19970</v>
      </c>
      <c r="H171" s="8">
        <f>IF(G171-Tabela4[[#This Row],[wielkosc_zamowienia]]+Tabela4[[#This Row],[Kolumna2]]&lt;0,1,0)</f>
        <v>0</v>
      </c>
      <c r="I171" s="8"/>
    </row>
    <row r="172" spans="1:9" x14ac:dyDescent="0.25">
      <c r="A172">
        <v>171</v>
      </c>
      <c r="B172" s="1">
        <v>44282</v>
      </c>
      <c r="C172" s="1" t="str">
        <f>IF(OR(WEEKDAY(Tabela4[[#This Row],[data]])=1,WEEKDAY(Tabela4[[#This Row],[data]])=7),"5000","12000")</f>
        <v>5000</v>
      </c>
      <c r="D172" t="s">
        <v>6</v>
      </c>
      <c r="E172">
        <v>1250</v>
      </c>
      <c r="F172" s="7" t="str">
        <f>IF(Tabela4[[#This Row],[data]]&lt;&gt;B171,Tabela4[[#This Row],[Kolumna1]],0)</f>
        <v>5000</v>
      </c>
      <c r="G172" s="8">
        <f>IF(G171-Tabela4[[#This Row],[wielkosc_zamowienia]]+Tabela4[[#This Row],[Kolumna2]]&lt;0,G171+Tabela4[[#This Row],[Kolumna2]],G171-Tabela4[[#This Row],[wielkosc_zamowienia]]+Tabela4[[#This Row],[Kolumna2]])</f>
        <v>23720</v>
      </c>
      <c r="H172" s="8">
        <f>IF(G172-Tabela4[[#This Row],[wielkosc_zamowienia]]+Tabela4[[#This Row],[Kolumna2]]&lt;0,1,0)</f>
        <v>0</v>
      </c>
      <c r="I172" s="8"/>
    </row>
    <row r="173" spans="1:9" x14ac:dyDescent="0.25">
      <c r="A173">
        <v>172</v>
      </c>
      <c r="B173" s="1">
        <v>44283</v>
      </c>
      <c r="C173" s="1" t="str">
        <f>IF(OR(WEEKDAY(Tabela4[[#This Row],[data]])=1,WEEKDAY(Tabela4[[#This Row],[data]])=7),"5000","12000")</f>
        <v>5000</v>
      </c>
      <c r="D173" t="s">
        <v>5</v>
      </c>
      <c r="E173">
        <v>3910</v>
      </c>
      <c r="F173" s="7" t="str">
        <f>IF(Tabela4[[#This Row],[data]]&lt;&gt;B172,Tabela4[[#This Row],[Kolumna1]],0)</f>
        <v>5000</v>
      </c>
      <c r="G173" s="8">
        <f>IF(G172-Tabela4[[#This Row],[wielkosc_zamowienia]]+Tabela4[[#This Row],[Kolumna2]]&lt;0,G172+Tabela4[[#This Row],[Kolumna2]],G172-Tabela4[[#This Row],[wielkosc_zamowienia]]+Tabela4[[#This Row],[Kolumna2]])</f>
        <v>24810</v>
      </c>
      <c r="H173" s="8">
        <f>IF(G173-Tabela4[[#This Row],[wielkosc_zamowienia]]+Tabela4[[#This Row],[Kolumna2]]&lt;0,1,0)</f>
        <v>0</v>
      </c>
      <c r="I173" s="8"/>
    </row>
    <row r="174" spans="1:9" x14ac:dyDescent="0.25">
      <c r="A174">
        <v>173</v>
      </c>
      <c r="B174" s="1">
        <v>44283</v>
      </c>
      <c r="C174" s="1" t="str">
        <f>IF(OR(WEEKDAY(Tabela4[[#This Row],[data]])=1,WEEKDAY(Tabela4[[#This Row],[data]])=7),"5000","12000")</f>
        <v>5000</v>
      </c>
      <c r="D174" t="s">
        <v>4</v>
      </c>
      <c r="E174">
        <v>1460</v>
      </c>
      <c r="F174" s="7">
        <f>IF(Tabela4[[#This Row],[data]]&lt;&gt;B173,Tabela4[[#This Row],[Kolumna1]],0)</f>
        <v>0</v>
      </c>
      <c r="G174" s="8">
        <f>IF(G173-Tabela4[[#This Row],[wielkosc_zamowienia]]+Tabela4[[#This Row],[Kolumna2]]&lt;0,G173+Tabela4[[#This Row],[Kolumna2]],G173-Tabela4[[#This Row],[wielkosc_zamowienia]]+Tabela4[[#This Row],[Kolumna2]])</f>
        <v>23350</v>
      </c>
      <c r="H174" s="8">
        <f>IF(G174-Tabela4[[#This Row],[wielkosc_zamowienia]]+Tabela4[[#This Row],[Kolumna2]]&lt;0,1,0)</f>
        <v>0</v>
      </c>
      <c r="I174" s="8"/>
    </row>
    <row r="175" spans="1:9" x14ac:dyDescent="0.25">
      <c r="A175">
        <v>174</v>
      </c>
      <c r="B175" s="1">
        <v>44283</v>
      </c>
      <c r="C175" s="1" t="str">
        <f>IF(OR(WEEKDAY(Tabela4[[#This Row],[data]])=1,WEEKDAY(Tabela4[[#This Row],[data]])=7),"5000","12000")</f>
        <v>5000</v>
      </c>
      <c r="D175" t="s">
        <v>7</v>
      </c>
      <c r="E175">
        <v>6470</v>
      </c>
      <c r="F175" s="7">
        <f>IF(Tabela4[[#This Row],[data]]&lt;&gt;B174,Tabela4[[#This Row],[Kolumna1]],0)</f>
        <v>0</v>
      </c>
      <c r="G175" s="8">
        <f>IF(G174-Tabela4[[#This Row],[wielkosc_zamowienia]]+Tabela4[[#This Row],[Kolumna2]]&lt;0,G174+Tabela4[[#This Row],[Kolumna2]],G174-Tabela4[[#This Row],[wielkosc_zamowienia]]+Tabela4[[#This Row],[Kolumna2]])</f>
        <v>16880</v>
      </c>
      <c r="H175" s="8">
        <f>IF(G175-Tabela4[[#This Row],[wielkosc_zamowienia]]+Tabela4[[#This Row],[Kolumna2]]&lt;0,1,0)</f>
        <v>0</v>
      </c>
      <c r="I175" s="8"/>
    </row>
    <row r="176" spans="1:9" x14ac:dyDescent="0.25">
      <c r="A176">
        <v>175</v>
      </c>
      <c r="B176" s="1">
        <v>44283</v>
      </c>
      <c r="C176" s="1" t="str">
        <f>IF(OR(WEEKDAY(Tabela4[[#This Row],[data]])=1,WEEKDAY(Tabela4[[#This Row],[data]])=7),"5000","12000")</f>
        <v>5000</v>
      </c>
      <c r="D176" t="s">
        <v>6</v>
      </c>
      <c r="E176">
        <v>6580</v>
      </c>
      <c r="F176" s="7">
        <f>IF(Tabela4[[#This Row],[data]]&lt;&gt;B175,Tabela4[[#This Row],[Kolumna1]],0)</f>
        <v>0</v>
      </c>
      <c r="G176" s="8">
        <f>IF(G175-Tabela4[[#This Row],[wielkosc_zamowienia]]+Tabela4[[#This Row],[Kolumna2]]&lt;0,G175+Tabela4[[#This Row],[Kolumna2]],G175-Tabela4[[#This Row],[wielkosc_zamowienia]]+Tabela4[[#This Row],[Kolumna2]])</f>
        <v>10300</v>
      </c>
      <c r="H176" s="8">
        <f>IF(G176-Tabela4[[#This Row],[wielkosc_zamowienia]]+Tabela4[[#This Row],[Kolumna2]]&lt;0,1,0)</f>
        <v>0</v>
      </c>
      <c r="I176" s="8"/>
    </row>
    <row r="177" spans="1:9" x14ac:dyDescent="0.25">
      <c r="A177">
        <v>176</v>
      </c>
      <c r="B177" s="1">
        <v>44284</v>
      </c>
      <c r="C177" s="1" t="str">
        <f>IF(OR(WEEKDAY(Tabela4[[#This Row],[data]])=1,WEEKDAY(Tabela4[[#This Row],[data]])=7),"5000","12000")</f>
        <v>12000</v>
      </c>
      <c r="D177" t="s">
        <v>4</v>
      </c>
      <c r="E177">
        <v>8090</v>
      </c>
      <c r="F177" s="7" t="str">
        <f>IF(Tabela4[[#This Row],[data]]&lt;&gt;B176,Tabela4[[#This Row],[Kolumna1]],0)</f>
        <v>12000</v>
      </c>
      <c r="G177" s="8">
        <f>IF(G176-Tabela4[[#This Row],[wielkosc_zamowienia]]+Tabela4[[#This Row],[Kolumna2]]&lt;0,G176+Tabela4[[#This Row],[Kolumna2]],G176-Tabela4[[#This Row],[wielkosc_zamowienia]]+Tabela4[[#This Row],[Kolumna2]])</f>
        <v>14210</v>
      </c>
      <c r="H177" s="8">
        <f>IF(G177-Tabela4[[#This Row],[wielkosc_zamowienia]]+Tabela4[[#This Row],[Kolumna2]]&lt;0,1,0)</f>
        <v>0</v>
      </c>
      <c r="I177" s="8"/>
    </row>
    <row r="178" spans="1:9" x14ac:dyDescent="0.25">
      <c r="A178">
        <v>177</v>
      </c>
      <c r="B178" s="1">
        <v>44285</v>
      </c>
      <c r="C178" s="1" t="str">
        <f>IF(OR(WEEKDAY(Tabela4[[#This Row],[data]])=1,WEEKDAY(Tabela4[[#This Row],[data]])=7),"5000","12000")</f>
        <v>12000</v>
      </c>
      <c r="D178" t="s">
        <v>4</v>
      </c>
      <c r="E178">
        <v>4230</v>
      </c>
      <c r="F178" s="7" t="str">
        <f>IF(Tabela4[[#This Row],[data]]&lt;&gt;B177,Tabela4[[#This Row],[Kolumna1]],0)</f>
        <v>12000</v>
      </c>
      <c r="G178" s="8">
        <f>IF(G177-Tabela4[[#This Row],[wielkosc_zamowienia]]+Tabela4[[#This Row],[Kolumna2]]&lt;0,G177+Tabela4[[#This Row],[Kolumna2]],G177-Tabela4[[#This Row],[wielkosc_zamowienia]]+Tabela4[[#This Row],[Kolumna2]])</f>
        <v>21980</v>
      </c>
      <c r="H178" s="8">
        <f>IF(G178-Tabela4[[#This Row],[wielkosc_zamowienia]]+Tabela4[[#This Row],[Kolumna2]]&lt;0,1,0)</f>
        <v>0</v>
      </c>
      <c r="I178" s="8"/>
    </row>
    <row r="179" spans="1:9" x14ac:dyDescent="0.25">
      <c r="A179">
        <v>178</v>
      </c>
      <c r="B179" s="1">
        <v>44286</v>
      </c>
      <c r="C179" s="1" t="str">
        <f>IF(OR(WEEKDAY(Tabela4[[#This Row],[data]])=1,WEEKDAY(Tabela4[[#This Row],[data]])=7),"5000","12000")</f>
        <v>12000</v>
      </c>
      <c r="D179" t="s">
        <v>7</v>
      </c>
      <c r="E179">
        <v>2750</v>
      </c>
      <c r="F179" s="7" t="str">
        <f>IF(Tabela4[[#This Row],[data]]&lt;&gt;B178,Tabela4[[#This Row],[Kolumna1]],0)</f>
        <v>12000</v>
      </c>
      <c r="G179" s="8">
        <f>IF(G178-Tabela4[[#This Row],[wielkosc_zamowienia]]+Tabela4[[#This Row],[Kolumna2]]&lt;0,G178+Tabela4[[#This Row],[Kolumna2]],G178-Tabela4[[#This Row],[wielkosc_zamowienia]]+Tabela4[[#This Row],[Kolumna2]])</f>
        <v>31230</v>
      </c>
      <c r="H179" s="8">
        <f>IF(G179-Tabela4[[#This Row],[wielkosc_zamowienia]]+Tabela4[[#This Row],[Kolumna2]]&lt;0,1,0)</f>
        <v>0</v>
      </c>
      <c r="I179" s="8"/>
    </row>
    <row r="180" spans="1:9" x14ac:dyDescent="0.25">
      <c r="A180">
        <v>179</v>
      </c>
      <c r="B180" s="1">
        <v>44286</v>
      </c>
      <c r="C180" s="1" t="str">
        <f>IF(OR(WEEKDAY(Tabela4[[#This Row],[data]])=1,WEEKDAY(Tabela4[[#This Row],[data]])=7),"5000","12000")</f>
        <v>12000</v>
      </c>
      <c r="D180" t="s">
        <v>5</v>
      </c>
      <c r="E180">
        <v>5660</v>
      </c>
      <c r="F180" s="7">
        <f>IF(Tabela4[[#This Row],[data]]&lt;&gt;B179,Tabela4[[#This Row],[Kolumna1]],0)</f>
        <v>0</v>
      </c>
      <c r="G180" s="8">
        <f>IF(G179-Tabela4[[#This Row],[wielkosc_zamowienia]]+Tabela4[[#This Row],[Kolumna2]]&lt;0,G179+Tabela4[[#This Row],[Kolumna2]],G179-Tabela4[[#This Row],[wielkosc_zamowienia]]+Tabela4[[#This Row],[Kolumna2]])</f>
        <v>25570</v>
      </c>
      <c r="H180" s="8">
        <f>IF(G180-Tabela4[[#This Row],[wielkosc_zamowienia]]+Tabela4[[#This Row],[Kolumna2]]&lt;0,1,0)</f>
        <v>0</v>
      </c>
      <c r="I180" s="8"/>
    </row>
    <row r="181" spans="1:9" x14ac:dyDescent="0.25">
      <c r="A181">
        <v>180</v>
      </c>
      <c r="B181" s="1">
        <v>44287</v>
      </c>
      <c r="C181" s="1" t="str">
        <f>IF(OR(WEEKDAY(Tabela4[[#This Row],[data]])=1,WEEKDAY(Tabela4[[#This Row],[data]])=7),"5000","12000")</f>
        <v>12000</v>
      </c>
      <c r="D181" t="s">
        <v>4</v>
      </c>
      <c r="E181">
        <v>3540</v>
      </c>
      <c r="F181" s="7" t="str">
        <f>IF(Tabela4[[#This Row],[data]]&lt;&gt;B180,Tabela4[[#This Row],[Kolumna1]],0)</f>
        <v>12000</v>
      </c>
      <c r="G181" s="8">
        <f>IF(G180-Tabela4[[#This Row],[wielkosc_zamowienia]]+Tabela4[[#This Row],[Kolumna2]]&lt;0,G180+Tabela4[[#This Row],[Kolumna2]],G180-Tabela4[[#This Row],[wielkosc_zamowienia]]+Tabela4[[#This Row],[Kolumna2]])</f>
        <v>34030</v>
      </c>
      <c r="H181" s="8">
        <f>IF(G181-Tabela4[[#This Row],[wielkosc_zamowienia]]+Tabela4[[#This Row],[Kolumna2]]&lt;0,1,0)</f>
        <v>0</v>
      </c>
      <c r="I181" s="8"/>
    </row>
    <row r="182" spans="1:9" x14ac:dyDescent="0.25">
      <c r="A182">
        <v>181</v>
      </c>
      <c r="B182" s="1">
        <v>44287</v>
      </c>
      <c r="C182" s="1" t="str">
        <f>IF(OR(WEEKDAY(Tabela4[[#This Row],[data]])=1,WEEKDAY(Tabela4[[#This Row],[data]])=7),"5000","12000")</f>
        <v>12000</v>
      </c>
      <c r="D182" t="s">
        <v>7</v>
      </c>
      <c r="E182">
        <v>2630</v>
      </c>
      <c r="F182" s="7">
        <f>IF(Tabela4[[#This Row],[data]]&lt;&gt;B181,Tabela4[[#This Row],[Kolumna1]],0)</f>
        <v>0</v>
      </c>
      <c r="G182" s="8">
        <f>IF(G181-Tabela4[[#This Row],[wielkosc_zamowienia]]+Tabela4[[#This Row],[Kolumna2]]&lt;0,G181+Tabela4[[#This Row],[Kolumna2]],G181-Tabela4[[#This Row],[wielkosc_zamowienia]]+Tabela4[[#This Row],[Kolumna2]])</f>
        <v>31400</v>
      </c>
      <c r="H182" s="8">
        <f>IF(G182-Tabela4[[#This Row],[wielkosc_zamowienia]]+Tabela4[[#This Row],[Kolumna2]]&lt;0,1,0)</f>
        <v>0</v>
      </c>
      <c r="I182" s="8"/>
    </row>
    <row r="183" spans="1:9" x14ac:dyDescent="0.25">
      <c r="A183">
        <v>182</v>
      </c>
      <c r="B183" s="1">
        <v>44288</v>
      </c>
      <c r="C183" s="1" t="str">
        <f>IF(OR(WEEKDAY(Tabela4[[#This Row],[data]])=1,WEEKDAY(Tabela4[[#This Row],[data]])=7),"5000","12000")</f>
        <v>12000</v>
      </c>
      <c r="D183" t="s">
        <v>6</v>
      </c>
      <c r="E183">
        <v>1030</v>
      </c>
      <c r="F183" s="7" t="str">
        <f>IF(Tabela4[[#This Row],[data]]&lt;&gt;B182,Tabela4[[#This Row],[Kolumna1]],0)</f>
        <v>12000</v>
      </c>
      <c r="G183" s="8">
        <f>IF(G182-Tabela4[[#This Row],[wielkosc_zamowienia]]+Tabela4[[#This Row],[Kolumna2]]&lt;0,G182+Tabela4[[#This Row],[Kolumna2]],G182-Tabela4[[#This Row],[wielkosc_zamowienia]]+Tabela4[[#This Row],[Kolumna2]])</f>
        <v>42370</v>
      </c>
      <c r="H183" s="8">
        <f>IF(G183-Tabela4[[#This Row],[wielkosc_zamowienia]]+Tabela4[[#This Row],[Kolumna2]]&lt;0,1,0)</f>
        <v>0</v>
      </c>
      <c r="I183" s="8"/>
    </row>
    <row r="184" spans="1:9" x14ac:dyDescent="0.25">
      <c r="A184">
        <v>183</v>
      </c>
      <c r="B184" s="1">
        <v>44288</v>
      </c>
      <c r="C184" s="1" t="str">
        <f>IF(OR(WEEKDAY(Tabela4[[#This Row],[data]])=1,WEEKDAY(Tabela4[[#This Row],[data]])=7),"5000","12000")</f>
        <v>12000</v>
      </c>
      <c r="D184" t="s">
        <v>4</v>
      </c>
      <c r="E184">
        <v>4560</v>
      </c>
      <c r="F184" s="7">
        <f>IF(Tabela4[[#This Row],[data]]&lt;&gt;B183,Tabela4[[#This Row],[Kolumna1]],0)</f>
        <v>0</v>
      </c>
      <c r="G184" s="8">
        <f>IF(G183-Tabela4[[#This Row],[wielkosc_zamowienia]]+Tabela4[[#This Row],[Kolumna2]]&lt;0,G183+Tabela4[[#This Row],[Kolumna2]],G183-Tabela4[[#This Row],[wielkosc_zamowienia]]+Tabela4[[#This Row],[Kolumna2]])</f>
        <v>37810</v>
      </c>
      <c r="H184" s="8">
        <f>IF(G184-Tabela4[[#This Row],[wielkosc_zamowienia]]+Tabela4[[#This Row],[Kolumna2]]&lt;0,1,0)</f>
        <v>0</v>
      </c>
      <c r="I184" s="8"/>
    </row>
    <row r="185" spans="1:9" x14ac:dyDescent="0.25">
      <c r="A185">
        <v>184</v>
      </c>
      <c r="B185" s="1">
        <v>44289</v>
      </c>
      <c r="C185" s="1" t="str">
        <f>IF(OR(WEEKDAY(Tabela4[[#This Row],[data]])=1,WEEKDAY(Tabela4[[#This Row],[data]])=7),"5000","12000")</f>
        <v>5000</v>
      </c>
      <c r="D185" t="s">
        <v>5</v>
      </c>
      <c r="E185">
        <v>6400</v>
      </c>
      <c r="F185" s="7" t="str">
        <f>IF(Tabela4[[#This Row],[data]]&lt;&gt;B184,Tabela4[[#This Row],[Kolumna1]],0)</f>
        <v>5000</v>
      </c>
      <c r="G185" s="8">
        <f>IF(G184-Tabela4[[#This Row],[wielkosc_zamowienia]]+Tabela4[[#This Row],[Kolumna2]]&lt;0,G184+Tabela4[[#This Row],[Kolumna2]],G184-Tabela4[[#This Row],[wielkosc_zamowienia]]+Tabela4[[#This Row],[Kolumna2]])</f>
        <v>36410</v>
      </c>
      <c r="H185" s="8">
        <f>IF(G185-Tabela4[[#This Row],[wielkosc_zamowienia]]+Tabela4[[#This Row],[Kolumna2]]&lt;0,1,0)</f>
        <v>0</v>
      </c>
      <c r="I185" s="8"/>
    </row>
    <row r="186" spans="1:9" x14ac:dyDescent="0.25">
      <c r="A186">
        <v>185</v>
      </c>
      <c r="B186" s="1">
        <v>44290</v>
      </c>
      <c r="C186" s="1" t="str">
        <f>IF(OR(WEEKDAY(Tabela4[[#This Row],[data]])=1,WEEKDAY(Tabela4[[#This Row],[data]])=7),"5000","12000")</f>
        <v>5000</v>
      </c>
      <c r="D186" t="s">
        <v>5</v>
      </c>
      <c r="E186">
        <v>3040</v>
      </c>
      <c r="F186" s="7" t="str">
        <f>IF(Tabela4[[#This Row],[data]]&lt;&gt;B185,Tabela4[[#This Row],[Kolumna1]],0)</f>
        <v>5000</v>
      </c>
      <c r="G186" s="8">
        <f>IF(G185-Tabela4[[#This Row],[wielkosc_zamowienia]]+Tabela4[[#This Row],[Kolumna2]]&lt;0,G185+Tabela4[[#This Row],[Kolumna2]],G185-Tabela4[[#This Row],[wielkosc_zamowienia]]+Tabela4[[#This Row],[Kolumna2]])</f>
        <v>38370</v>
      </c>
      <c r="H186" s="8">
        <f>IF(G186-Tabela4[[#This Row],[wielkosc_zamowienia]]+Tabela4[[#This Row],[Kolumna2]]&lt;0,1,0)</f>
        <v>0</v>
      </c>
      <c r="I186" s="8"/>
    </row>
    <row r="187" spans="1:9" x14ac:dyDescent="0.25">
      <c r="A187">
        <v>186</v>
      </c>
      <c r="B187" s="1">
        <v>44290</v>
      </c>
      <c r="C187" s="1" t="str">
        <f>IF(OR(WEEKDAY(Tabela4[[#This Row],[data]])=1,WEEKDAY(Tabela4[[#This Row],[data]])=7),"5000","12000")</f>
        <v>5000</v>
      </c>
      <c r="D187" t="s">
        <v>6</v>
      </c>
      <c r="E187">
        <v>6450</v>
      </c>
      <c r="F187" s="7">
        <f>IF(Tabela4[[#This Row],[data]]&lt;&gt;B186,Tabela4[[#This Row],[Kolumna1]],0)</f>
        <v>0</v>
      </c>
      <c r="G187" s="8">
        <f>IF(G186-Tabela4[[#This Row],[wielkosc_zamowienia]]+Tabela4[[#This Row],[Kolumna2]]&lt;0,G186+Tabela4[[#This Row],[Kolumna2]],G186-Tabela4[[#This Row],[wielkosc_zamowienia]]+Tabela4[[#This Row],[Kolumna2]])</f>
        <v>31920</v>
      </c>
      <c r="H187" s="8">
        <f>IF(G187-Tabela4[[#This Row],[wielkosc_zamowienia]]+Tabela4[[#This Row],[Kolumna2]]&lt;0,1,0)</f>
        <v>0</v>
      </c>
      <c r="I187" s="8"/>
    </row>
    <row r="188" spans="1:9" x14ac:dyDescent="0.25">
      <c r="A188">
        <v>187</v>
      </c>
      <c r="B188" s="1">
        <v>44291</v>
      </c>
      <c r="C188" s="1" t="str">
        <f>IF(OR(WEEKDAY(Tabela4[[#This Row],[data]])=1,WEEKDAY(Tabela4[[#This Row],[data]])=7),"5000","12000")</f>
        <v>12000</v>
      </c>
      <c r="D188" t="s">
        <v>6</v>
      </c>
      <c r="E188">
        <v>7650</v>
      </c>
      <c r="F188" s="7" t="str">
        <f>IF(Tabela4[[#This Row],[data]]&lt;&gt;B187,Tabela4[[#This Row],[Kolumna1]],0)</f>
        <v>12000</v>
      </c>
      <c r="G188" s="8">
        <f>IF(G187-Tabela4[[#This Row],[wielkosc_zamowienia]]+Tabela4[[#This Row],[Kolumna2]]&lt;0,G187+Tabela4[[#This Row],[Kolumna2]],G187-Tabela4[[#This Row],[wielkosc_zamowienia]]+Tabela4[[#This Row],[Kolumna2]])</f>
        <v>36270</v>
      </c>
      <c r="H188" s="8">
        <f>IF(G188-Tabela4[[#This Row],[wielkosc_zamowienia]]+Tabela4[[#This Row],[Kolumna2]]&lt;0,1,0)</f>
        <v>0</v>
      </c>
      <c r="I188" s="8"/>
    </row>
    <row r="189" spans="1:9" x14ac:dyDescent="0.25">
      <c r="A189">
        <v>188</v>
      </c>
      <c r="B189" s="1">
        <v>44292</v>
      </c>
      <c r="C189" s="1" t="str">
        <f>IF(OR(WEEKDAY(Tabela4[[#This Row],[data]])=1,WEEKDAY(Tabela4[[#This Row],[data]])=7),"5000","12000")</f>
        <v>12000</v>
      </c>
      <c r="D189" t="s">
        <v>5</v>
      </c>
      <c r="E189">
        <v>7190</v>
      </c>
      <c r="F189" s="7" t="str">
        <f>IF(Tabela4[[#This Row],[data]]&lt;&gt;B188,Tabela4[[#This Row],[Kolumna1]],0)</f>
        <v>12000</v>
      </c>
      <c r="G189" s="8">
        <f>IF(G188-Tabela4[[#This Row],[wielkosc_zamowienia]]+Tabela4[[#This Row],[Kolumna2]]&lt;0,G188+Tabela4[[#This Row],[Kolumna2]],G188-Tabela4[[#This Row],[wielkosc_zamowienia]]+Tabela4[[#This Row],[Kolumna2]])</f>
        <v>41080</v>
      </c>
      <c r="H189" s="8">
        <f>IF(G189-Tabela4[[#This Row],[wielkosc_zamowienia]]+Tabela4[[#This Row],[Kolumna2]]&lt;0,1,0)</f>
        <v>0</v>
      </c>
      <c r="I189" s="8"/>
    </row>
    <row r="190" spans="1:9" x14ac:dyDescent="0.25">
      <c r="A190">
        <v>189</v>
      </c>
      <c r="B190" s="1">
        <v>44292</v>
      </c>
      <c r="C190" s="1" t="str">
        <f>IF(OR(WEEKDAY(Tabela4[[#This Row],[data]])=1,WEEKDAY(Tabela4[[#This Row],[data]])=7),"5000","12000")</f>
        <v>12000</v>
      </c>
      <c r="D190" t="s">
        <v>4</v>
      </c>
      <c r="E190">
        <v>7100</v>
      </c>
      <c r="F190" s="7">
        <f>IF(Tabela4[[#This Row],[data]]&lt;&gt;B189,Tabela4[[#This Row],[Kolumna1]],0)</f>
        <v>0</v>
      </c>
      <c r="G190" s="8">
        <f>IF(G189-Tabela4[[#This Row],[wielkosc_zamowienia]]+Tabela4[[#This Row],[Kolumna2]]&lt;0,G189+Tabela4[[#This Row],[Kolumna2]],G189-Tabela4[[#This Row],[wielkosc_zamowienia]]+Tabela4[[#This Row],[Kolumna2]])</f>
        <v>33980</v>
      </c>
      <c r="H190" s="8">
        <f>IF(G190-Tabela4[[#This Row],[wielkosc_zamowienia]]+Tabela4[[#This Row],[Kolumna2]]&lt;0,1,0)</f>
        <v>0</v>
      </c>
      <c r="I190" s="8"/>
    </row>
    <row r="191" spans="1:9" x14ac:dyDescent="0.25">
      <c r="A191">
        <v>190</v>
      </c>
      <c r="B191" s="1">
        <v>44292</v>
      </c>
      <c r="C191" s="1" t="str">
        <f>IF(OR(WEEKDAY(Tabela4[[#This Row],[data]])=1,WEEKDAY(Tabela4[[#This Row],[data]])=7),"5000","12000")</f>
        <v>12000</v>
      </c>
      <c r="D191" t="s">
        <v>7</v>
      </c>
      <c r="E191">
        <v>8950</v>
      </c>
      <c r="F191" s="7">
        <f>IF(Tabela4[[#This Row],[data]]&lt;&gt;B190,Tabela4[[#This Row],[Kolumna1]],0)</f>
        <v>0</v>
      </c>
      <c r="G191" s="8">
        <f>IF(G190-Tabela4[[#This Row],[wielkosc_zamowienia]]+Tabela4[[#This Row],[Kolumna2]]&lt;0,G190+Tabela4[[#This Row],[Kolumna2]],G190-Tabela4[[#This Row],[wielkosc_zamowienia]]+Tabela4[[#This Row],[Kolumna2]])</f>
        <v>25030</v>
      </c>
      <c r="H191" s="8">
        <f>IF(G191-Tabela4[[#This Row],[wielkosc_zamowienia]]+Tabela4[[#This Row],[Kolumna2]]&lt;0,1,0)</f>
        <v>0</v>
      </c>
      <c r="I191" s="8"/>
    </row>
    <row r="192" spans="1:9" x14ac:dyDescent="0.25">
      <c r="A192">
        <v>191</v>
      </c>
      <c r="B192" s="1">
        <v>44293</v>
      </c>
      <c r="C192" s="1" t="str">
        <f>IF(OR(WEEKDAY(Tabela4[[#This Row],[data]])=1,WEEKDAY(Tabela4[[#This Row],[data]])=7),"5000","12000")</f>
        <v>12000</v>
      </c>
      <c r="D192" t="s">
        <v>4</v>
      </c>
      <c r="E192">
        <v>7650</v>
      </c>
      <c r="F192" s="7" t="str">
        <f>IF(Tabela4[[#This Row],[data]]&lt;&gt;B191,Tabela4[[#This Row],[Kolumna1]],0)</f>
        <v>12000</v>
      </c>
      <c r="G192" s="8">
        <f>IF(G191-Tabela4[[#This Row],[wielkosc_zamowienia]]+Tabela4[[#This Row],[Kolumna2]]&lt;0,G191+Tabela4[[#This Row],[Kolumna2]],G191-Tabela4[[#This Row],[wielkosc_zamowienia]]+Tabela4[[#This Row],[Kolumna2]])</f>
        <v>29380</v>
      </c>
      <c r="H192" s="8">
        <f>IF(G192-Tabela4[[#This Row],[wielkosc_zamowienia]]+Tabela4[[#This Row],[Kolumna2]]&lt;0,1,0)</f>
        <v>0</v>
      </c>
      <c r="I192" s="8"/>
    </row>
    <row r="193" spans="1:9" x14ac:dyDescent="0.25">
      <c r="A193">
        <v>192</v>
      </c>
      <c r="B193" s="1">
        <v>44293</v>
      </c>
      <c r="C193" s="1" t="str">
        <f>IF(OR(WEEKDAY(Tabela4[[#This Row],[data]])=1,WEEKDAY(Tabela4[[#This Row],[data]])=7),"5000","12000")</f>
        <v>12000</v>
      </c>
      <c r="D193" t="s">
        <v>6</v>
      </c>
      <c r="E193">
        <v>3350</v>
      </c>
      <c r="F193" s="7">
        <f>IF(Tabela4[[#This Row],[data]]&lt;&gt;B192,Tabela4[[#This Row],[Kolumna1]],0)</f>
        <v>0</v>
      </c>
      <c r="G193" s="8">
        <f>IF(G192-Tabela4[[#This Row],[wielkosc_zamowienia]]+Tabela4[[#This Row],[Kolumna2]]&lt;0,G192+Tabela4[[#This Row],[Kolumna2]],G192-Tabela4[[#This Row],[wielkosc_zamowienia]]+Tabela4[[#This Row],[Kolumna2]])</f>
        <v>26030</v>
      </c>
      <c r="H193" s="8">
        <f>IF(G193-Tabela4[[#This Row],[wielkosc_zamowienia]]+Tabela4[[#This Row],[Kolumna2]]&lt;0,1,0)</f>
        <v>0</v>
      </c>
      <c r="I193" s="8"/>
    </row>
    <row r="194" spans="1:9" x14ac:dyDescent="0.25">
      <c r="A194">
        <v>193</v>
      </c>
      <c r="B194" s="1">
        <v>44294</v>
      </c>
      <c r="C194" s="1" t="str">
        <f>IF(OR(WEEKDAY(Tabela4[[#This Row],[data]])=1,WEEKDAY(Tabela4[[#This Row],[data]])=7),"5000","12000")</f>
        <v>12000</v>
      </c>
      <c r="D194" t="s">
        <v>4</v>
      </c>
      <c r="E194">
        <v>8230</v>
      </c>
      <c r="F194" s="7" t="str">
        <f>IF(Tabela4[[#This Row],[data]]&lt;&gt;B193,Tabela4[[#This Row],[Kolumna1]],0)</f>
        <v>12000</v>
      </c>
      <c r="G194" s="8">
        <f>IF(G193-Tabela4[[#This Row],[wielkosc_zamowienia]]+Tabela4[[#This Row],[Kolumna2]]&lt;0,G193+Tabela4[[#This Row],[Kolumna2]],G193-Tabela4[[#This Row],[wielkosc_zamowienia]]+Tabela4[[#This Row],[Kolumna2]])</f>
        <v>29800</v>
      </c>
      <c r="H194" s="8">
        <f>IF(G194-Tabela4[[#This Row],[wielkosc_zamowienia]]+Tabela4[[#This Row],[Kolumna2]]&lt;0,1,0)</f>
        <v>0</v>
      </c>
      <c r="I194" s="8"/>
    </row>
    <row r="195" spans="1:9" x14ac:dyDescent="0.25">
      <c r="A195">
        <v>194</v>
      </c>
      <c r="B195" s="1">
        <v>44294</v>
      </c>
      <c r="C195" s="1" t="str">
        <f>IF(OR(WEEKDAY(Tabela4[[#This Row],[data]])=1,WEEKDAY(Tabela4[[#This Row],[data]])=7),"5000","12000")</f>
        <v>12000</v>
      </c>
      <c r="D195" t="s">
        <v>7</v>
      </c>
      <c r="E195">
        <v>4860</v>
      </c>
      <c r="F195" s="7">
        <f>IF(Tabela4[[#This Row],[data]]&lt;&gt;B194,Tabela4[[#This Row],[Kolumna1]],0)</f>
        <v>0</v>
      </c>
      <c r="G195" s="8">
        <f>IF(G194-Tabela4[[#This Row],[wielkosc_zamowienia]]+Tabela4[[#This Row],[Kolumna2]]&lt;0,G194+Tabela4[[#This Row],[Kolumna2]],G194-Tabela4[[#This Row],[wielkosc_zamowienia]]+Tabela4[[#This Row],[Kolumna2]])</f>
        <v>24940</v>
      </c>
      <c r="H195" s="8">
        <f>IF(G195-Tabela4[[#This Row],[wielkosc_zamowienia]]+Tabela4[[#This Row],[Kolumna2]]&lt;0,1,0)</f>
        <v>0</v>
      </c>
      <c r="I195" s="8"/>
    </row>
    <row r="196" spans="1:9" x14ac:dyDescent="0.25">
      <c r="A196">
        <v>195</v>
      </c>
      <c r="B196" s="1">
        <v>44294</v>
      </c>
      <c r="C196" s="1" t="str">
        <f>IF(OR(WEEKDAY(Tabela4[[#This Row],[data]])=1,WEEKDAY(Tabela4[[#This Row],[data]])=7),"5000","12000")</f>
        <v>12000</v>
      </c>
      <c r="D196" t="s">
        <v>6</v>
      </c>
      <c r="E196">
        <v>2250</v>
      </c>
      <c r="F196" s="7">
        <f>IF(Tabela4[[#This Row],[data]]&lt;&gt;B195,Tabela4[[#This Row],[Kolumna1]],0)</f>
        <v>0</v>
      </c>
      <c r="G196" s="8">
        <f>IF(G195-Tabela4[[#This Row],[wielkosc_zamowienia]]+Tabela4[[#This Row],[Kolumna2]]&lt;0,G195+Tabela4[[#This Row],[Kolumna2]],G195-Tabela4[[#This Row],[wielkosc_zamowienia]]+Tabela4[[#This Row],[Kolumna2]])</f>
        <v>22690</v>
      </c>
      <c r="H196" s="8">
        <f>IF(G196-Tabela4[[#This Row],[wielkosc_zamowienia]]+Tabela4[[#This Row],[Kolumna2]]&lt;0,1,0)</f>
        <v>0</v>
      </c>
      <c r="I196" s="8"/>
    </row>
    <row r="197" spans="1:9" x14ac:dyDescent="0.25">
      <c r="A197">
        <v>196</v>
      </c>
      <c r="B197" s="1">
        <v>44295</v>
      </c>
      <c r="C197" s="1" t="str">
        <f>IF(OR(WEEKDAY(Tabela4[[#This Row],[data]])=1,WEEKDAY(Tabela4[[#This Row],[data]])=7),"5000","12000")</f>
        <v>12000</v>
      </c>
      <c r="D197" t="s">
        <v>4</v>
      </c>
      <c r="E197">
        <v>9980</v>
      </c>
      <c r="F197" s="7" t="str">
        <f>IF(Tabela4[[#This Row],[data]]&lt;&gt;B196,Tabela4[[#This Row],[Kolumna1]],0)</f>
        <v>12000</v>
      </c>
      <c r="G197" s="8">
        <f>IF(G196-Tabela4[[#This Row],[wielkosc_zamowienia]]+Tabela4[[#This Row],[Kolumna2]]&lt;0,G196+Tabela4[[#This Row],[Kolumna2]],G196-Tabela4[[#This Row],[wielkosc_zamowienia]]+Tabela4[[#This Row],[Kolumna2]])</f>
        <v>24710</v>
      </c>
      <c r="H197" s="8">
        <f>IF(G197-Tabela4[[#This Row],[wielkosc_zamowienia]]+Tabela4[[#This Row],[Kolumna2]]&lt;0,1,0)</f>
        <v>0</v>
      </c>
      <c r="I197" s="8"/>
    </row>
    <row r="198" spans="1:9" x14ac:dyDescent="0.25">
      <c r="A198">
        <v>197</v>
      </c>
      <c r="B198" s="1">
        <v>44295</v>
      </c>
      <c r="C198" s="1" t="str">
        <f>IF(OR(WEEKDAY(Tabela4[[#This Row],[data]])=1,WEEKDAY(Tabela4[[#This Row],[data]])=7),"5000","12000")</f>
        <v>12000</v>
      </c>
      <c r="D198" t="s">
        <v>6</v>
      </c>
      <c r="E198">
        <v>6320</v>
      </c>
      <c r="F198" s="7">
        <f>IF(Tabela4[[#This Row],[data]]&lt;&gt;B197,Tabela4[[#This Row],[Kolumna1]],0)</f>
        <v>0</v>
      </c>
      <c r="G198" s="8">
        <f>IF(G197-Tabela4[[#This Row],[wielkosc_zamowienia]]+Tabela4[[#This Row],[Kolumna2]]&lt;0,G197+Tabela4[[#This Row],[Kolumna2]],G197-Tabela4[[#This Row],[wielkosc_zamowienia]]+Tabela4[[#This Row],[Kolumna2]])</f>
        <v>18390</v>
      </c>
      <c r="H198" s="8">
        <f>IF(G198-Tabela4[[#This Row],[wielkosc_zamowienia]]+Tabela4[[#This Row],[Kolumna2]]&lt;0,1,0)</f>
        <v>0</v>
      </c>
      <c r="I198" s="8"/>
    </row>
    <row r="199" spans="1:9" x14ac:dyDescent="0.25">
      <c r="A199">
        <v>198</v>
      </c>
      <c r="B199" s="1">
        <v>44295</v>
      </c>
      <c r="C199" s="1" t="str">
        <f>IF(OR(WEEKDAY(Tabela4[[#This Row],[data]])=1,WEEKDAY(Tabela4[[#This Row],[data]])=7),"5000","12000")</f>
        <v>12000</v>
      </c>
      <c r="D199" t="s">
        <v>7</v>
      </c>
      <c r="E199">
        <v>4600</v>
      </c>
      <c r="F199" s="7">
        <f>IF(Tabela4[[#This Row],[data]]&lt;&gt;B198,Tabela4[[#This Row],[Kolumna1]],0)</f>
        <v>0</v>
      </c>
      <c r="G199" s="8">
        <f>IF(G198-Tabela4[[#This Row],[wielkosc_zamowienia]]+Tabela4[[#This Row],[Kolumna2]]&lt;0,G198+Tabela4[[#This Row],[Kolumna2]],G198-Tabela4[[#This Row],[wielkosc_zamowienia]]+Tabela4[[#This Row],[Kolumna2]])</f>
        <v>13790</v>
      </c>
      <c r="H199" s="8">
        <f>IF(G199-Tabela4[[#This Row],[wielkosc_zamowienia]]+Tabela4[[#This Row],[Kolumna2]]&lt;0,1,0)</f>
        <v>0</v>
      </c>
      <c r="I199" s="8"/>
    </row>
    <row r="200" spans="1:9" x14ac:dyDescent="0.25">
      <c r="A200">
        <v>199</v>
      </c>
      <c r="B200" s="1">
        <v>44296</v>
      </c>
      <c r="C200" s="1" t="str">
        <f>IF(OR(WEEKDAY(Tabela4[[#This Row],[data]])=1,WEEKDAY(Tabela4[[#This Row],[data]])=7),"5000","12000")</f>
        <v>5000</v>
      </c>
      <c r="D200" t="s">
        <v>5</v>
      </c>
      <c r="E200">
        <v>9150</v>
      </c>
      <c r="F200" s="7" t="str">
        <f>IF(Tabela4[[#This Row],[data]]&lt;&gt;B199,Tabela4[[#This Row],[Kolumna1]],0)</f>
        <v>5000</v>
      </c>
      <c r="G200" s="8">
        <f>IF(G199-Tabela4[[#This Row],[wielkosc_zamowienia]]+Tabela4[[#This Row],[Kolumna2]]&lt;0,G199+Tabela4[[#This Row],[Kolumna2]],G199-Tabela4[[#This Row],[wielkosc_zamowienia]]+Tabela4[[#This Row],[Kolumna2]])</f>
        <v>9640</v>
      </c>
      <c r="H200" s="8">
        <f>IF(G200-Tabela4[[#This Row],[wielkosc_zamowienia]]+Tabela4[[#This Row],[Kolumna2]]&lt;0,1,0)</f>
        <v>0</v>
      </c>
      <c r="I200" s="8"/>
    </row>
    <row r="201" spans="1:9" x14ac:dyDescent="0.25">
      <c r="A201">
        <v>200</v>
      </c>
      <c r="B201" s="1">
        <v>44297</v>
      </c>
      <c r="C201" s="1" t="str">
        <f>IF(OR(WEEKDAY(Tabela4[[#This Row],[data]])=1,WEEKDAY(Tabela4[[#This Row],[data]])=7),"5000","12000")</f>
        <v>5000</v>
      </c>
      <c r="D201" t="s">
        <v>7</v>
      </c>
      <c r="E201">
        <v>4940</v>
      </c>
      <c r="F201" s="7" t="str">
        <f>IF(Tabela4[[#This Row],[data]]&lt;&gt;B200,Tabela4[[#This Row],[Kolumna1]],0)</f>
        <v>5000</v>
      </c>
      <c r="G201" s="8">
        <f>IF(G200-Tabela4[[#This Row],[wielkosc_zamowienia]]+Tabela4[[#This Row],[Kolumna2]]&lt;0,G200+Tabela4[[#This Row],[Kolumna2]],G200-Tabela4[[#This Row],[wielkosc_zamowienia]]+Tabela4[[#This Row],[Kolumna2]])</f>
        <v>9700</v>
      </c>
      <c r="H201" s="8">
        <f>IF(G201-Tabela4[[#This Row],[wielkosc_zamowienia]]+Tabela4[[#This Row],[Kolumna2]]&lt;0,1,0)</f>
        <v>0</v>
      </c>
      <c r="I201" s="8"/>
    </row>
    <row r="202" spans="1:9" x14ac:dyDescent="0.25">
      <c r="A202">
        <v>201</v>
      </c>
      <c r="B202" s="1">
        <v>44298</v>
      </c>
      <c r="C202" s="1" t="str">
        <f>IF(OR(WEEKDAY(Tabela4[[#This Row],[data]])=1,WEEKDAY(Tabela4[[#This Row],[data]])=7),"5000","12000")</f>
        <v>12000</v>
      </c>
      <c r="D202" t="s">
        <v>5</v>
      </c>
      <c r="E202">
        <v>7550</v>
      </c>
      <c r="F202" s="7" t="str">
        <f>IF(Tabela4[[#This Row],[data]]&lt;&gt;B201,Tabela4[[#This Row],[Kolumna1]],0)</f>
        <v>12000</v>
      </c>
      <c r="G202" s="8">
        <f>IF(G201-Tabela4[[#This Row],[wielkosc_zamowienia]]+Tabela4[[#This Row],[Kolumna2]]&lt;0,G201+Tabela4[[#This Row],[Kolumna2]],G201-Tabela4[[#This Row],[wielkosc_zamowienia]]+Tabela4[[#This Row],[Kolumna2]])</f>
        <v>14150</v>
      </c>
      <c r="H202" s="8">
        <f>IF(G202-Tabela4[[#This Row],[wielkosc_zamowienia]]+Tabela4[[#This Row],[Kolumna2]]&lt;0,1,0)</f>
        <v>0</v>
      </c>
      <c r="I202" s="8"/>
    </row>
    <row r="203" spans="1:9" x14ac:dyDescent="0.25">
      <c r="A203">
        <v>202</v>
      </c>
      <c r="B203" s="1">
        <v>44298</v>
      </c>
      <c r="C203" s="1" t="str">
        <f>IF(OR(WEEKDAY(Tabela4[[#This Row],[data]])=1,WEEKDAY(Tabela4[[#This Row],[data]])=7),"5000","12000")</f>
        <v>12000</v>
      </c>
      <c r="D203" t="s">
        <v>4</v>
      </c>
      <c r="E203">
        <v>4460</v>
      </c>
      <c r="F203" s="7">
        <f>IF(Tabela4[[#This Row],[data]]&lt;&gt;B202,Tabela4[[#This Row],[Kolumna1]],0)</f>
        <v>0</v>
      </c>
      <c r="G203" s="8">
        <f>IF(G202-Tabela4[[#This Row],[wielkosc_zamowienia]]+Tabela4[[#This Row],[Kolumna2]]&lt;0,G202+Tabela4[[#This Row],[Kolumna2]],G202-Tabela4[[#This Row],[wielkosc_zamowienia]]+Tabela4[[#This Row],[Kolumna2]])</f>
        <v>9690</v>
      </c>
      <c r="H203" s="8">
        <f>IF(G203-Tabela4[[#This Row],[wielkosc_zamowienia]]+Tabela4[[#This Row],[Kolumna2]]&lt;0,1,0)</f>
        <v>0</v>
      </c>
      <c r="I203" s="8"/>
    </row>
    <row r="204" spans="1:9" x14ac:dyDescent="0.25">
      <c r="A204">
        <v>203</v>
      </c>
      <c r="B204" s="1">
        <v>44299</v>
      </c>
      <c r="C204" s="1" t="str">
        <f>IF(OR(WEEKDAY(Tabela4[[#This Row],[data]])=1,WEEKDAY(Tabela4[[#This Row],[data]])=7),"5000","12000")</f>
        <v>12000</v>
      </c>
      <c r="D204" t="s">
        <v>5</v>
      </c>
      <c r="E204">
        <v>1680</v>
      </c>
      <c r="F204" s="7" t="str">
        <f>IF(Tabela4[[#This Row],[data]]&lt;&gt;B203,Tabela4[[#This Row],[Kolumna1]],0)</f>
        <v>12000</v>
      </c>
      <c r="G204" s="8">
        <f>IF(G203-Tabela4[[#This Row],[wielkosc_zamowienia]]+Tabela4[[#This Row],[Kolumna2]]&lt;0,G203+Tabela4[[#This Row],[Kolumna2]],G203-Tabela4[[#This Row],[wielkosc_zamowienia]]+Tabela4[[#This Row],[Kolumna2]])</f>
        <v>20010</v>
      </c>
      <c r="H204" s="8">
        <f>IF(G204-Tabela4[[#This Row],[wielkosc_zamowienia]]+Tabela4[[#This Row],[Kolumna2]]&lt;0,1,0)</f>
        <v>0</v>
      </c>
      <c r="I204" s="8"/>
    </row>
    <row r="205" spans="1:9" x14ac:dyDescent="0.25">
      <c r="A205">
        <v>204</v>
      </c>
      <c r="B205" s="1">
        <v>44299</v>
      </c>
      <c r="C205" s="1" t="str">
        <f>IF(OR(WEEKDAY(Tabela4[[#This Row],[data]])=1,WEEKDAY(Tabela4[[#This Row],[data]])=7),"5000","12000")</f>
        <v>12000</v>
      </c>
      <c r="D205" t="s">
        <v>7</v>
      </c>
      <c r="E205">
        <v>5220</v>
      </c>
      <c r="F205" s="7">
        <f>IF(Tabela4[[#This Row],[data]]&lt;&gt;B204,Tabela4[[#This Row],[Kolumna1]],0)</f>
        <v>0</v>
      </c>
      <c r="G205" s="8">
        <f>IF(G204-Tabela4[[#This Row],[wielkosc_zamowienia]]+Tabela4[[#This Row],[Kolumna2]]&lt;0,G204+Tabela4[[#This Row],[Kolumna2]],G204-Tabela4[[#This Row],[wielkosc_zamowienia]]+Tabela4[[#This Row],[Kolumna2]])</f>
        <v>14790</v>
      </c>
      <c r="H205" s="8">
        <f>IF(G205-Tabela4[[#This Row],[wielkosc_zamowienia]]+Tabela4[[#This Row],[Kolumna2]]&lt;0,1,0)</f>
        <v>0</v>
      </c>
      <c r="I205" s="8"/>
    </row>
    <row r="206" spans="1:9" x14ac:dyDescent="0.25">
      <c r="A206">
        <v>205</v>
      </c>
      <c r="B206" s="1">
        <v>44299</v>
      </c>
      <c r="C206" s="1" t="str">
        <f>IF(OR(WEEKDAY(Tabela4[[#This Row],[data]])=1,WEEKDAY(Tabela4[[#This Row],[data]])=7),"5000","12000")</f>
        <v>12000</v>
      </c>
      <c r="D206" t="s">
        <v>6</v>
      </c>
      <c r="E206">
        <v>6180</v>
      </c>
      <c r="F206" s="7">
        <f>IF(Tabela4[[#This Row],[data]]&lt;&gt;B205,Tabela4[[#This Row],[Kolumna1]],0)</f>
        <v>0</v>
      </c>
      <c r="G206" s="8">
        <f>IF(G205-Tabela4[[#This Row],[wielkosc_zamowienia]]+Tabela4[[#This Row],[Kolumna2]]&lt;0,G205+Tabela4[[#This Row],[Kolumna2]],G205-Tabela4[[#This Row],[wielkosc_zamowienia]]+Tabela4[[#This Row],[Kolumna2]])</f>
        <v>8610</v>
      </c>
      <c r="H206" s="8">
        <f>IF(G206-Tabela4[[#This Row],[wielkosc_zamowienia]]+Tabela4[[#This Row],[Kolumna2]]&lt;0,1,0)</f>
        <v>0</v>
      </c>
      <c r="I206" s="8"/>
    </row>
    <row r="207" spans="1:9" x14ac:dyDescent="0.25">
      <c r="A207">
        <v>206</v>
      </c>
      <c r="B207" s="1">
        <v>44300</v>
      </c>
      <c r="C207" s="1" t="str">
        <f>IF(OR(WEEKDAY(Tabela4[[#This Row],[data]])=1,WEEKDAY(Tabela4[[#This Row],[data]])=7),"5000","12000")</f>
        <v>12000</v>
      </c>
      <c r="D207" t="s">
        <v>4</v>
      </c>
      <c r="E207">
        <v>6780</v>
      </c>
      <c r="F207" s="7" t="str">
        <f>IF(Tabela4[[#This Row],[data]]&lt;&gt;B206,Tabela4[[#This Row],[Kolumna1]],0)</f>
        <v>12000</v>
      </c>
      <c r="G207" s="8">
        <f>IF(G206-Tabela4[[#This Row],[wielkosc_zamowienia]]+Tabela4[[#This Row],[Kolumna2]]&lt;0,G206+Tabela4[[#This Row],[Kolumna2]],G206-Tabela4[[#This Row],[wielkosc_zamowienia]]+Tabela4[[#This Row],[Kolumna2]])</f>
        <v>13830</v>
      </c>
      <c r="H207" s="8">
        <f>IF(G207-Tabela4[[#This Row],[wielkosc_zamowienia]]+Tabela4[[#This Row],[Kolumna2]]&lt;0,1,0)</f>
        <v>0</v>
      </c>
      <c r="I207" s="8"/>
    </row>
    <row r="208" spans="1:9" x14ac:dyDescent="0.25">
      <c r="A208">
        <v>207</v>
      </c>
      <c r="B208" s="1">
        <v>44300</v>
      </c>
      <c r="C208" s="1" t="str">
        <f>IF(OR(WEEKDAY(Tabela4[[#This Row],[data]])=1,WEEKDAY(Tabela4[[#This Row],[data]])=7),"5000","12000")</f>
        <v>12000</v>
      </c>
      <c r="D208" t="s">
        <v>6</v>
      </c>
      <c r="E208">
        <v>6770</v>
      </c>
      <c r="F208" s="7">
        <f>IF(Tabela4[[#This Row],[data]]&lt;&gt;B207,Tabela4[[#This Row],[Kolumna1]],0)</f>
        <v>0</v>
      </c>
      <c r="G208" s="8">
        <f>IF(G207-Tabela4[[#This Row],[wielkosc_zamowienia]]+Tabela4[[#This Row],[Kolumna2]]&lt;0,G207+Tabela4[[#This Row],[Kolumna2]],G207-Tabela4[[#This Row],[wielkosc_zamowienia]]+Tabela4[[#This Row],[Kolumna2]])</f>
        <v>7060</v>
      </c>
      <c r="H208" s="8">
        <f>IF(G208-Tabela4[[#This Row],[wielkosc_zamowienia]]+Tabela4[[#This Row],[Kolumna2]]&lt;0,1,0)</f>
        <v>0</v>
      </c>
      <c r="I208" s="8"/>
    </row>
    <row r="209" spans="1:9" x14ac:dyDescent="0.25">
      <c r="A209">
        <v>208</v>
      </c>
      <c r="B209" s="1">
        <v>44300</v>
      </c>
      <c r="C209" s="1" t="str">
        <f>IF(OR(WEEKDAY(Tabela4[[#This Row],[data]])=1,WEEKDAY(Tabela4[[#This Row],[data]])=7),"5000","12000")</f>
        <v>12000</v>
      </c>
      <c r="D209" t="s">
        <v>7</v>
      </c>
      <c r="E209">
        <v>2070</v>
      </c>
      <c r="F209" s="7">
        <f>IF(Tabela4[[#This Row],[data]]&lt;&gt;B208,Tabela4[[#This Row],[Kolumna1]],0)</f>
        <v>0</v>
      </c>
      <c r="G209" s="8">
        <f>IF(G208-Tabela4[[#This Row],[wielkosc_zamowienia]]+Tabela4[[#This Row],[Kolumna2]]&lt;0,G208+Tabela4[[#This Row],[Kolumna2]],G208-Tabela4[[#This Row],[wielkosc_zamowienia]]+Tabela4[[#This Row],[Kolumna2]])</f>
        <v>4990</v>
      </c>
      <c r="H209" s="8">
        <f>IF(G209-Tabela4[[#This Row],[wielkosc_zamowienia]]+Tabela4[[#This Row],[Kolumna2]]&lt;0,1,0)</f>
        <v>0</v>
      </c>
      <c r="I209" s="8"/>
    </row>
    <row r="210" spans="1:9" x14ac:dyDescent="0.25">
      <c r="A210">
        <v>209</v>
      </c>
      <c r="B210" s="1">
        <v>44301</v>
      </c>
      <c r="C210" s="1" t="str">
        <f>IF(OR(WEEKDAY(Tabela4[[#This Row],[data]])=1,WEEKDAY(Tabela4[[#This Row],[data]])=7),"5000","12000")</f>
        <v>12000</v>
      </c>
      <c r="D210" t="s">
        <v>4</v>
      </c>
      <c r="E210">
        <v>6720</v>
      </c>
      <c r="F210" s="7" t="str">
        <f>IF(Tabela4[[#This Row],[data]]&lt;&gt;B209,Tabela4[[#This Row],[Kolumna1]],0)</f>
        <v>12000</v>
      </c>
      <c r="G210" s="8">
        <f>IF(G209-Tabela4[[#This Row],[wielkosc_zamowienia]]+Tabela4[[#This Row],[Kolumna2]]&lt;0,G209+Tabela4[[#This Row],[Kolumna2]],G209-Tabela4[[#This Row],[wielkosc_zamowienia]]+Tabela4[[#This Row],[Kolumna2]])</f>
        <v>10270</v>
      </c>
      <c r="H210" s="8">
        <f>IF(G210-Tabela4[[#This Row],[wielkosc_zamowienia]]+Tabela4[[#This Row],[Kolumna2]]&lt;0,1,0)</f>
        <v>0</v>
      </c>
      <c r="I210" s="8"/>
    </row>
    <row r="211" spans="1:9" x14ac:dyDescent="0.25">
      <c r="A211">
        <v>210</v>
      </c>
      <c r="B211" s="1">
        <v>44301</v>
      </c>
      <c r="C211" s="1" t="str">
        <f>IF(OR(WEEKDAY(Tabela4[[#This Row],[data]])=1,WEEKDAY(Tabela4[[#This Row],[data]])=7),"5000","12000")</f>
        <v>12000</v>
      </c>
      <c r="D211" t="s">
        <v>6</v>
      </c>
      <c r="E211">
        <v>5160</v>
      </c>
      <c r="F211" s="7">
        <f>IF(Tabela4[[#This Row],[data]]&lt;&gt;B210,Tabela4[[#This Row],[Kolumna1]],0)</f>
        <v>0</v>
      </c>
      <c r="G211" s="8">
        <f>IF(G210-Tabela4[[#This Row],[wielkosc_zamowienia]]+Tabela4[[#This Row],[Kolumna2]]&lt;0,G210+Tabela4[[#This Row],[Kolumna2]],G210-Tabela4[[#This Row],[wielkosc_zamowienia]]+Tabela4[[#This Row],[Kolumna2]])</f>
        <v>5110</v>
      </c>
      <c r="H211" s="8">
        <f>IF(G211-Tabela4[[#This Row],[wielkosc_zamowienia]]+Tabela4[[#This Row],[Kolumna2]]&lt;0,1,0)</f>
        <v>1</v>
      </c>
      <c r="I211" s="8"/>
    </row>
    <row r="212" spans="1:9" x14ac:dyDescent="0.25">
      <c r="A212">
        <v>211</v>
      </c>
      <c r="B212" s="1">
        <v>44301</v>
      </c>
      <c r="C212" s="1" t="str">
        <f>IF(OR(WEEKDAY(Tabela4[[#This Row],[data]])=1,WEEKDAY(Tabela4[[#This Row],[data]])=7),"5000","12000")</f>
        <v>12000</v>
      </c>
      <c r="D212" t="s">
        <v>7</v>
      </c>
      <c r="E212">
        <v>3130</v>
      </c>
      <c r="F212" s="7">
        <f>IF(Tabela4[[#This Row],[data]]&lt;&gt;B211,Tabela4[[#This Row],[Kolumna1]],0)</f>
        <v>0</v>
      </c>
      <c r="G212" s="8">
        <f>IF(G211-Tabela4[[#This Row],[wielkosc_zamowienia]]+Tabela4[[#This Row],[Kolumna2]]&lt;0,G211+Tabela4[[#This Row],[Kolumna2]],G211-Tabela4[[#This Row],[wielkosc_zamowienia]]+Tabela4[[#This Row],[Kolumna2]])</f>
        <v>1980</v>
      </c>
      <c r="H212" s="8">
        <f>IF(G212-Tabela4[[#This Row],[wielkosc_zamowienia]]+Tabela4[[#This Row],[Kolumna2]]&lt;0,1,0)</f>
        <v>1</v>
      </c>
      <c r="I212" s="8"/>
    </row>
    <row r="213" spans="1:9" x14ac:dyDescent="0.25">
      <c r="A213">
        <v>212</v>
      </c>
      <c r="B213" s="1">
        <v>44302</v>
      </c>
      <c r="C213" s="1" t="str">
        <f>IF(OR(WEEKDAY(Tabela4[[#This Row],[data]])=1,WEEKDAY(Tabela4[[#This Row],[data]])=7),"5000","12000")</f>
        <v>12000</v>
      </c>
      <c r="D213" t="s">
        <v>5</v>
      </c>
      <c r="E213">
        <v>6560</v>
      </c>
      <c r="F213" s="7" t="str">
        <f>IF(Tabela4[[#This Row],[data]]&lt;&gt;B212,Tabela4[[#This Row],[Kolumna1]],0)</f>
        <v>12000</v>
      </c>
      <c r="G213" s="8">
        <f>IF(G212-Tabela4[[#This Row],[wielkosc_zamowienia]]+Tabela4[[#This Row],[Kolumna2]]&lt;0,G212+Tabela4[[#This Row],[Kolumna2]],G212-Tabela4[[#This Row],[wielkosc_zamowienia]]+Tabela4[[#This Row],[Kolumna2]])</f>
        <v>7420</v>
      </c>
      <c r="H213" s="8">
        <f>IF(G213-Tabela4[[#This Row],[wielkosc_zamowienia]]+Tabela4[[#This Row],[Kolumna2]]&lt;0,1,0)</f>
        <v>0</v>
      </c>
      <c r="I213" s="8"/>
    </row>
    <row r="214" spans="1:9" x14ac:dyDescent="0.25">
      <c r="A214">
        <v>213</v>
      </c>
      <c r="B214" s="1">
        <v>44302</v>
      </c>
      <c r="C214" s="1" t="str">
        <f>IF(OR(WEEKDAY(Tabela4[[#This Row],[data]])=1,WEEKDAY(Tabela4[[#This Row],[data]])=7),"5000","12000")</f>
        <v>12000</v>
      </c>
      <c r="D214" t="s">
        <v>4</v>
      </c>
      <c r="E214">
        <v>1000</v>
      </c>
      <c r="F214" s="7">
        <f>IF(Tabela4[[#This Row],[data]]&lt;&gt;B213,Tabela4[[#This Row],[Kolumna1]],0)</f>
        <v>0</v>
      </c>
      <c r="G214" s="8">
        <f>IF(G213-Tabela4[[#This Row],[wielkosc_zamowienia]]+Tabela4[[#This Row],[Kolumna2]]&lt;0,G213+Tabela4[[#This Row],[Kolumna2]],G213-Tabela4[[#This Row],[wielkosc_zamowienia]]+Tabela4[[#This Row],[Kolumna2]])</f>
        <v>6420</v>
      </c>
      <c r="H214" s="8">
        <f>IF(G214-Tabela4[[#This Row],[wielkosc_zamowienia]]+Tabela4[[#This Row],[Kolumna2]]&lt;0,1,0)</f>
        <v>0</v>
      </c>
      <c r="I214" s="8"/>
    </row>
    <row r="215" spans="1:9" x14ac:dyDescent="0.25">
      <c r="A215">
        <v>214</v>
      </c>
      <c r="B215" s="1">
        <v>44303</v>
      </c>
      <c r="C215" s="1" t="str">
        <f>IF(OR(WEEKDAY(Tabela4[[#This Row],[data]])=1,WEEKDAY(Tabela4[[#This Row],[data]])=7),"5000","12000")</f>
        <v>5000</v>
      </c>
      <c r="D215" t="s">
        <v>7</v>
      </c>
      <c r="E215">
        <v>2660</v>
      </c>
      <c r="F215" s="7" t="str">
        <f>IF(Tabela4[[#This Row],[data]]&lt;&gt;B214,Tabela4[[#This Row],[Kolumna1]],0)</f>
        <v>5000</v>
      </c>
      <c r="G215" s="8">
        <f>IF(G214-Tabela4[[#This Row],[wielkosc_zamowienia]]+Tabela4[[#This Row],[Kolumna2]]&lt;0,G214+Tabela4[[#This Row],[Kolumna2]],G214-Tabela4[[#This Row],[wielkosc_zamowienia]]+Tabela4[[#This Row],[Kolumna2]])</f>
        <v>8760</v>
      </c>
      <c r="H215" s="8">
        <f>IF(G215-Tabela4[[#This Row],[wielkosc_zamowienia]]+Tabela4[[#This Row],[Kolumna2]]&lt;0,1,0)</f>
        <v>0</v>
      </c>
      <c r="I215" s="8"/>
    </row>
    <row r="216" spans="1:9" x14ac:dyDescent="0.25">
      <c r="A216">
        <v>215</v>
      </c>
      <c r="B216" s="1">
        <v>44303</v>
      </c>
      <c r="C216" s="1" t="str">
        <f>IF(OR(WEEKDAY(Tabela4[[#This Row],[data]])=1,WEEKDAY(Tabela4[[#This Row],[data]])=7),"5000","12000")</f>
        <v>5000</v>
      </c>
      <c r="D216" t="s">
        <v>6</v>
      </c>
      <c r="E216">
        <v>8880</v>
      </c>
      <c r="F216" s="7">
        <f>IF(Tabela4[[#This Row],[data]]&lt;&gt;B215,Tabela4[[#This Row],[Kolumna1]],0)</f>
        <v>0</v>
      </c>
      <c r="G216" s="8">
        <f>IF(G215-Tabela4[[#This Row],[wielkosc_zamowienia]]+Tabela4[[#This Row],[Kolumna2]]&lt;0,G215+Tabela4[[#This Row],[Kolumna2]],G215-Tabela4[[#This Row],[wielkosc_zamowienia]]+Tabela4[[#This Row],[Kolumna2]])</f>
        <v>8760</v>
      </c>
      <c r="H216" s="8">
        <f>IF(G216-Tabela4[[#This Row],[wielkosc_zamowienia]]+Tabela4[[#This Row],[Kolumna2]]&lt;0,1,0)</f>
        <v>1</v>
      </c>
      <c r="I216" s="8"/>
    </row>
    <row r="217" spans="1:9" x14ac:dyDescent="0.25">
      <c r="A217">
        <v>216</v>
      </c>
      <c r="B217" s="1">
        <v>44303</v>
      </c>
      <c r="C217" s="1" t="str">
        <f>IF(OR(WEEKDAY(Tabela4[[#This Row],[data]])=1,WEEKDAY(Tabela4[[#This Row],[data]])=7),"5000","12000")</f>
        <v>5000</v>
      </c>
      <c r="D217" t="s">
        <v>4</v>
      </c>
      <c r="E217">
        <v>1800</v>
      </c>
      <c r="F217" s="7">
        <f>IF(Tabela4[[#This Row],[data]]&lt;&gt;B216,Tabela4[[#This Row],[Kolumna1]],0)</f>
        <v>0</v>
      </c>
      <c r="G217" s="8">
        <f>IF(G216-Tabela4[[#This Row],[wielkosc_zamowienia]]+Tabela4[[#This Row],[Kolumna2]]&lt;0,G216+Tabela4[[#This Row],[Kolumna2]],G216-Tabela4[[#This Row],[wielkosc_zamowienia]]+Tabela4[[#This Row],[Kolumna2]])</f>
        <v>6960</v>
      </c>
      <c r="H217" s="8">
        <f>IF(G217-Tabela4[[#This Row],[wielkosc_zamowienia]]+Tabela4[[#This Row],[Kolumna2]]&lt;0,1,0)</f>
        <v>0</v>
      </c>
      <c r="I217" s="8"/>
    </row>
    <row r="218" spans="1:9" x14ac:dyDescent="0.25">
      <c r="A218">
        <v>217</v>
      </c>
      <c r="B218" s="1">
        <v>44304</v>
      </c>
      <c r="C218" s="1" t="str">
        <f>IF(OR(WEEKDAY(Tabela4[[#This Row],[data]])=1,WEEKDAY(Tabela4[[#This Row],[data]])=7),"5000","12000")</f>
        <v>5000</v>
      </c>
      <c r="D218" t="s">
        <v>6</v>
      </c>
      <c r="E218">
        <v>6820</v>
      </c>
      <c r="F218" s="7" t="str">
        <f>IF(Tabela4[[#This Row],[data]]&lt;&gt;B217,Tabela4[[#This Row],[Kolumna1]],0)</f>
        <v>5000</v>
      </c>
      <c r="G218" s="8">
        <f>IF(G217-Tabela4[[#This Row],[wielkosc_zamowienia]]+Tabela4[[#This Row],[Kolumna2]]&lt;0,G217+Tabela4[[#This Row],[Kolumna2]],G217-Tabela4[[#This Row],[wielkosc_zamowienia]]+Tabela4[[#This Row],[Kolumna2]])</f>
        <v>5140</v>
      </c>
      <c r="H218" s="8">
        <f>IF(G218-Tabela4[[#This Row],[wielkosc_zamowienia]]+Tabela4[[#This Row],[Kolumna2]]&lt;0,1,0)</f>
        <v>0</v>
      </c>
      <c r="I218" s="8"/>
    </row>
    <row r="219" spans="1:9" x14ac:dyDescent="0.25">
      <c r="A219">
        <v>218</v>
      </c>
      <c r="B219" s="1">
        <v>44304</v>
      </c>
      <c r="C219" s="1" t="str">
        <f>IF(OR(WEEKDAY(Tabela4[[#This Row],[data]])=1,WEEKDAY(Tabela4[[#This Row],[data]])=7),"5000","12000")</f>
        <v>5000</v>
      </c>
      <c r="D219" t="s">
        <v>7</v>
      </c>
      <c r="E219">
        <v>3860</v>
      </c>
      <c r="F219" s="7">
        <f>IF(Tabela4[[#This Row],[data]]&lt;&gt;B218,Tabela4[[#This Row],[Kolumna1]],0)</f>
        <v>0</v>
      </c>
      <c r="G219" s="8">
        <f>IF(G218-Tabela4[[#This Row],[wielkosc_zamowienia]]+Tabela4[[#This Row],[Kolumna2]]&lt;0,G218+Tabela4[[#This Row],[Kolumna2]],G218-Tabela4[[#This Row],[wielkosc_zamowienia]]+Tabela4[[#This Row],[Kolumna2]])</f>
        <v>1280</v>
      </c>
      <c r="H219" s="8">
        <f>IF(G219-Tabela4[[#This Row],[wielkosc_zamowienia]]+Tabela4[[#This Row],[Kolumna2]]&lt;0,1,0)</f>
        <v>1</v>
      </c>
      <c r="I219" s="8"/>
    </row>
    <row r="220" spans="1:9" x14ac:dyDescent="0.25">
      <c r="A220">
        <v>219</v>
      </c>
      <c r="B220" s="1">
        <v>44304</v>
      </c>
      <c r="C220" s="1" t="str">
        <f>IF(OR(WEEKDAY(Tabela4[[#This Row],[data]])=1,WEEKDAY(Tabela4[[#This Row],[data]])=7),"5000","12000")</f>
        <v>5000</v>
      </c>
      <c r="D220" t="s">
        <v>4</v>
      </c>
      <c r="E220">
        <v>6470</v>
      </c>
      <c r="F220" s="7">
        <f>IF(Tabela4[[#This Row],[data]]&lt;&gt;B219,Tabela4[[#This Row],[Kolumna1]],0)</f>
        <v>0</v>
      </c>
      <c r="G220" s="8">
        <f>IF(G219-Tabela4[[#This Row],[wielkosc_zamowienia]]+Tabela4[[#This Row],[Kolumna2]]&lt;0,G219+Tabela4[[#This Row],[Kolumna2]],G219-Tabela4[[#This Row],[wielkosc_zamowienia]]+Tabela4[[#This Row],[Kolumna2]])</f>
        <v>1280</v>
      </c>
      <c r="H220" s="8">
        <f>IF(G220-Tabela4[[#This Row],[wielkosc_zamowienia]]+Tabela4[[#This Row],[Kolumna2]]&lt;0,1,0)</f>
        <v>1</v>
      </c>
      <c r="I220" s="8"/>
    </row>
    <row r="221" spans="1:9" x14ac:dyDescent="0.25">
      <c r="A221">
        <v>220</v>
      </c>
      <c r="B221" s="1">
        <v>44305</v>
      </c>
      <c r="C221" s="1" t="str">
        <f>IF(OR(WEEKDAY(Tabela4[[#This Row],[data]])=1,WEEKDAY(Tabela4[[#This Row],[data]])=7),"5000","12000")</f>
        <v>12000</v>
      </c>
      <c r="D221" t="s">
        <v>6</v>
      </c>
      <c r="E221">
        <v>1560</v>
      </c>
      <c r="F221" s="7" t="str">
        <f>IF(Tabela4[[#This Row],[data]]&lt;&gt;B220,Tabela4[[#This Row],[Kolumna1]],0)</f>
        <v>12000</v>
      </c>
      <c r="G221" s="8">
        <f>IF(G220-Tabela4[[#This Row],[wielkosc_zamowienia]]+Tabela4[[#This Row],[Kolumna2]]&lt;0,G220+Tabela4[[#This Row],[Kolumna2]],G220-Tabela4[[#This Row],[wielkosc_zamowienia]]+Tabela4[[#This Row],[Kolumna2]])</f>
        <v>11720</v>
      </c>
      <c r="H221" s="8">
        <f>IF(G221-Tabela4[[#This Row],[wielkosc_zamowienia]]+Tabela4[[#This Row],[Kolumna2]]&lt;0,1,0)</f>
        <v>0</v>
      </c>
      <c r="I221" s="8"/>
    </row>
    <row r="222" spans="1:9" x14ac:dyDescent="0.25">
      <c r="A222">
        <v>221</v>
      </c>
      <c r="B222" s="1">
        <v>44305</v>
      </c>
      <c r="C222" s="1" t="str">
        <f>IF(OR(WEEKDAY(Tabela4[[#This Row],[data]])=1,WEEKDAY(Tabela4[[#This Row],[data]])=7),"5000","12000")</f>
        <v>12000</v>
      </c>
      <c r="D222" t="s">
        <v>7</v>
      </c>
      <c r="E222">
        <v>3420</v>
      </c>
      <c r="F222" s="7">
        <f>IF(Tabela4[[#This Row],[data]]&lt;&gt;B221,Tabela4[[#This Row],[Kolumna1]],0)</f>
        <v>0</v>
      </c>
      <c r="G222" s="8">
        <f>IF(G221-Tabela4[[#This Row],[wielkosc_zamowienia]]+Tabela4[[#This Row],[Kolumna2]]&lt;0,G221+Tabela4[[#This Row],[Kolumna2]],G221-Tabela4[[#This Row],[wielkosc_zamowienia]]+Tabela4[[#This Row],[Kolumna2]])</f>
        <v>8300</v>
      </c>
      <c r="H222" s="8">
        <f>IF(G222-Tabela4[[#This Row],[wielkosc_zamowienia]]+Tabela4[[#This Row],[Kolumna2]]&lt;0,1,0)</f>
        <v>0</v>
      </c>
      <c r="I222" s="8"/>
    </row>
    <row r="223" spans="1:9" x14ac:dyDescent="0.25">
      <c r="A223">
        <v>222</v>
      </c>
      <c r="B223" s="1">
        <v>44305</v>
      </c>
      <c r="C223" s="1" t="str">
        <f>IF(OR(WEEKDAY(Tabela4[[#This Row],[data]])=1,WEEKDAY(Tabela4[[#This Row],[data]])=7),"5000","12000")</f>
        <v>12000</v>
      </c>
      <c r="D223" t="s">
        <v>4</v>
      </c>
      <c r="E223">
        <v>5220</v>
      </c>
      <c r="F223" s="7">
        <f>IF(Tabela4[[#This Row],[data]]&lt;&gt;B222,Tabela4[[#This Row],[Kolumna1]],0)</f>
        <v>0</v>
      </c>
      <c r="G223" s="8">
        <f>IF(G222-Tabela4[[#This Row],[wielkosc_zamowienia]]+Tabela4[[#This Row],[Kolumna2]]&lt;0,G222+Tabela4[[#This Row],[Kolumna2]],G222-Tabela4[[#This Row],[wielkosc_zamowienia]]+Tabela4[[#This Row],[Kolumna2]])</f>
        <v>3080</v>
      </c>
      <c r="H223" s="8">
        <f>IF(G223-Tabela4[[#This Row],[wielkosc_zamowienia]]+Tabela4[[#This Row],[Kolumna2]]&lt;0,1,0)</f>
        <v>1</v>
      </c>
      <c r="I223" s="8"/>
    </row>
    <row r="224" spans="1:9" x14ac:dyDescent="0.25">
      <c r="A224">
        <v>223</v>
      </c>
      <c r="B224" s="1">
        <v>44306</v>
      </c>
      <c r="C224" s="1" t="str">
        <f>IF(OR(WEEKDAY(Tabela4[[#This Row],[data]])=1,WEEKDAY(Tabela4[[#This Row],[data]])=7),"5000","12000")</f>
        <v>12000</v>
      </c>
      <c r="D224" t="s">
        <v>7</v>
      </c>
      <c r="E224">
        <v>6100</v>
      </c>
      <c r="F224" s="7" t="str">
        <f>IF(Tabela4[[#This Row],[data]]&lt;&gt;B223,Tabela4[[#This Row],[Kolumna1]],0)</f>
        <v>12000</v>
      </c>
      <c r="G224" s="8">
        <f>IF(G223-Tabela4[[#This Row],[wielkosc_zamowienia]]+Tabela4[[#This Row],[Kolumna2]]&lt;0,G223+Tabela4[[#This Row],[Kolumna2]],G223-Tabela4[[#This Row],[wielkosc_zamowienia]]+Tabela4[[#This Row],[Kolumna2]])</f>
        <v>8980</v>
      </c>
      <c r="H224" s="8">
        <f>IF(G224-Tabela4[[#This Row],[wielkosc_zamowienia]]+Tabela4[[#This Row],[Kolumna2]]&lt;0,1,0)</f>
        <v>0</v>
      </c>
      <c r="I224" s="8"/>
    </row>
    <row r="225" spans="1:9" x14ac:dyDescent="0.25">
      <c r="A225">
        <v>224</v>
      </c>
      <c r="B225" s="1">
        <v>44306</v>
      </c>
      <c r="C225" s="1" t="str">
        <f>IF(OR(WEEKDAY(Tabela4[[#This Row],[data]])=1,WEEKDAY(Tabela4[[#This Row],[data]])=7),"5000","12000")</f>
        <v>12000</v>
      </c>
      <c r="D225" t="s">
        <v>5</v>
      </c>
      <c r="E225">
        <v>3800</v>
      </c>
      <c r="F225" s="7">
        <f>IF(Tabela4[[#This Row],[data]]&lt;&gt;B224,Tabela4[[#This Row],[Kolumna1]],0)</f>
        <v>0</v>
      </c>
      <c r="G225" s="8">
        <f>IF(G224-Tabela4[[#This Row],[wielkosc_zamowienia]]+Tabela4[[#This Row],[Kolumna2]]&lt;0,G224+Tabela4[[#This Row],[Kolumna2]],G224-Tabela4[[#This Row],[wielkosc_zamowienia]]+Tabela4[[#This Row],[Kolumna2]])</f>
        <v>5180</v>
      </c>
      <c r="H225" s="8">
        <f>IF(G225-Tabela4[[#This Row],[wielkosc_zamowienia]]+Tabela4[[#This Row],[Kolumna2]]&lt;0,1,0)</f>
        <v>0</v>
      </c>
      <c r="I225" s="8"/>
    </row>
    <row r="226" spans="1:9" x14ac:dyDescent="0.25">
      <c r="A226">
        <v>225</v>
      </c>
      <c r="B226" s="1">
        <v>44307</v>
      </c>
      <c r="C226" s="1" t="str">
        <f>IF(OR(WEEKDAY(Tabela4[[#This Row],[data]])=1,WEEKDAY(Tabela4[[#This Row],[data]])=7),"5000","12000")</f>
        <v>12000</v>
      </c>
      <c r="D226" t="s">
        <v>7</v>
      </c>
      <c r="E226">
        <v>3170</v>
      </c>
      <c r="F226" s="7" t="str">
        <f>IF(Tabela4[[#This Row],[data]]&lt;&gt;B225,Tabela4[[#This Row],[Kolumna1]],0)</f>
        <v>12000</v>
      </c>
      <c r="G226" s="8">
        <f>IF(G225-Tabela4[[#This Row],[wielkosc_zamowienia]]+Tabela4[[#This Row],[Kolumna2]]&lt;0,G225+Tabela4[[#This Row],[Kolumna2]],G225-Tabela4[[#This Row],[wielkosc_zamowienia]]+Tabela4[[#This Row],[Kolumna2]])</f>
        <v>14010</v>
      </c>
      <c r="H226" s="8">
        <f>IF(G226-Tabela4[[#This Row],[wielkosc_zamowienia]]+Tabela4[[#This Row],[Kolumna2]]&lt;0,1,0)</f>
        <v>0</v>
      </c>
      <c r="I226" s="8"/>
    </row>
    <row r="227" spans="1:9" x14ac:dyDescent="0.25">
      <c r="A227">
        <v>226</v>
      </c>
      <c r="B227" s="1">
        <v>44307</v>
      </c>
      <c r="C227" s="1" t="str">
        <f>IF(OR(WEEKDAY(Tabela4[[#This Row],[data]])=1,WEEKDAY(Tabela4[[#This Row],[data]])=7),"5000","12000")</f>
        <v>12000</v>
      </c>
      <c r="D227" t="s">
        <v>4</v>
      </c>
      <c r="E227">
        <v>4140</v>
      </c>
      <c r="F227" s="7">
        <f>IF(Tabela4[[#This Row],[data]]&lt;&gt;B226,Tabela4[[#This Row],[Kolumna1]],0)</f>
        <v>0</v>
      </c>
      <c r="G227" s="8">
        <f>IF(G226-Tabela4[[#This Row],[wielkosc_zamowienia]]+Tabela4[[#This Row],[Kolumna2]]&lt;0,G226+Tabela4[[#This Row],[Kolumna2]],G226-Tabela4[[#This Row],[wielkosc_zamowienia]]+Tabela4[[#This Row],[Kolumna2]])</f>
        <v>9870</v>
      </c>
      <c r="H227" s="8">
        <f>IF(G227-Tabela4[[#This Row],[wielkosc_zamowienia]]+Tabela4[[#This Row],[Kolumna2]]&lt;0,1,0)</f>
        <v>0</v>
      </c>
      <c r="I227" s="8"/>
    </row>
    <row r="228" spans="1:9" x14ac:dyDescent="0.25">
      <c r="A228">
        <v>227</v>
      </c>
      <c r="B228" s="1">
        <v>44307</v>
      </c>
      <c r="C228" s="1" t="str">
        <f>IF(OR(WEEKDAY(Tabela4[[#This Row],[data]])=1,WEEKDAY(Tabela4[[#This Row],[data]])=7),"5000","12000")</f>
        <v>12000</v>
      </c>
      <c r="D228" t="s">
        <v>5</v>
      </c>
      <c r="E228">
        <v>2060</v>
      </c>
      <c r="F228" s="7">
        <f>IF(Tabela4[[#This Row],[data]]&lt;&gt;B227,Tabela4[[#This Row],[Kolumna1]],0)</f>
        <v>0</v>
      </c>
      <c r="G228" s="8">
        <f>IF(G227-Tabela4[[#This Row],[wielkosc_zamowienia]]+Tabela4[[#This Row],[Kolumna2]]&lt;0,G227+Tabela4[[#This Row],[Kolumna2]],G227-Tabela4[[#This Row],[wielkosc_zamowienia]]+Tabela4[[#This Row],[Kolumna2]])</f>
        <v>7810</v>
      </c>
      <c r="H228" s="8">
        <f>IF(G228-Tabela4[[#This Row],[wielkosc_zamowienia]]+Tabela4[[#This Row],[Kolumna2]]&lt;0,1,0)</f>
        <v>0</v>
      </c>
      <c r="I228" s="8"/>
    </row>
    <row r="229" spans="1:9" x14ac:dyDescent="0.25">
      <c r="A229">
        <v>228</v>
      </c>
      <c r="B229" s="1">
        <v>44308</v>
      </c>
      <c r="C229" s="1" t="str">
        <f>IF(OR(WEEKDAY(Tabela4[[#This Row],[data]])=1,WEEKDAY(Tabela4[[#This Row],[data]])=7),"5000","12000")</f>
        <v>12000</v>
      </c>
      <c r="D229" t="s">
        <v>5</v>
      </c>
      <c r="E229">
        <v>8220</v>
      </c>
      <c r="F229" s="7" t="str">
        <f>IF(Tabela4[[#This Row],[data]]&lt;&gt;B228,Tabela4[[#This Row],[Kolumna1]],0)</f>
        <v>12000</v>
      </c>
      <c r="G229" s="8">
        <f>IF(G228-Tabela4[[#This Row],[wielkosc_zamowienia]]+Tabela4[[#This Row],[Kolumna2]]&lt;0,G228+Tabela4[[#This Row],[Kolumna2]],G228-Tabela4[[#This Row],[wielkosc_zamowienia]]+Tabela4[[#This Row],[Kolumna2]])</f>
        <v>11590</v>
      </c>
      <c r="H229" s="8">
        <f>IF(G229-Tabela4[[#This Row],[wielkosc_zamowienia]]+Tabela4[[#This Row],[Kolumna2]]&lt;0,1,0)</f>
        <v>0</v>
      </c>
      <c r="I229" s="8"/>
    </row>
    <row r="230" spans="1:9" x14ac:dyDescent="0.25">
      <c r="A230">
        <v>229</v>
      </c>
      <c r="B230" s="1">
        <v>44309</v>
      </c>
      <c r="C230" s="1" t="str">
        <f>IF(OR(WEEKDAY(Tabela4[[#This Row],[data]])=1,WEEKDAY(Tabela4[[#This Row],[data]])=7),"5000","12000")</f>
        <v>12000</v>
      </c>
      <c r="D230" t="s">
        <v>7</v>
      </c>
      <c r="E230">
        <v>9490</v>
      </c>
      <c r="F230" s="7" t="str">
        <f>IF(Tabela4[[#This Row],[data]]&lt;&gt;B229,Tabela4[[#This Row],[Kolumna1]],0)</f>
        <v>12000</v>
      </c>
      <c r="G230" s="8">
        <f>IF(G229-Tabela4[[#This Row],[wielkosc_zamowienia]]+Tabela4[[#This Row],[Kolumna2]]&lt;0,G229+Tabela4[[#This Row],[Kolumna2]],G229-Tabela4[[#This Row],[wielkosc_zamowienia]]+Tabela4[[#This Row],[Kolumna2]])</f>
        <v>14100</v>
      </c>
      <c r="H230" s="8">
        <f>IF(G230-Tabela4[[#This Row],[wielkosc_zamowienia]]+Tabela4[[#This Row],[Kolumna2]]&lt;0,1,0)</f>
        <v>0</v>
      </c>
      <c r="I230" s="8"/>
    </row>
    <row r="231" spans="1:9" x14ac:dyDescent="0.25">
      <c r="A231">
        <v>230</v>
      </c>
      <c r="B231" s="1">
        <v>44309</v>
      </c>
      <c r="C231" s="1" t="str">
        <f>IF(OR(WEEKDAY(Tabela4[[#This Row],[data]])=1,WEEKDAY(Tabela4[[#This Row],[data]])=7),"5000","12000")</f>
        <v>12000</v>
      </c>
      <c r="D231" t="s">
        <v>4</v>
      </c>
      <c r="E231">
        <v>950</v>
      </c>
      <c r="F231" s="7">
        <f>IF(Tabela4[[#This Row],[data]]&lt;&gt;B230,Tabela4[[#This Row],[Kolumna1]],0)</f>
        <v>0</v>
      </c>
      <c r="G231" s="8">
        <f>IF(G230-Tabela4[[#This Row],[wielkosc_zamowienia]]+Tabela4[[#This Row],[Kolumna2]]&lt;0,G230+Tabela4[[#This Row],[Kolumna2]],G230-Tabela4[[#This Row],[wielkosc_zamowienia]]+Tabela4[[#This Row],[Kolumna2]])</f>
        <v>13150</v>
      </c>
      <c r="H231" s="8">
        <f>IF(G231-Tabela4[[#This Row],[wielkosc_zamowienia]]+Tabela4[[#This Row],[Kolumna2]]&lt;0,1,0)</f>
        <v>0</v>
      </c>
      <c r="I231" s="8"/>
    </row>
    <row r="232" spans="1:9" x14ac:dyDescent="0.25">
      <c r="A232">
        <v>231</v>
      </c>
      <c r="B232" s="1">
        <v>44310</v>
      </c>
      <c r="C232" s="1" t="str">
        <f>IF(OR(WEEKDAY(Tabela4[[#This Row],[data]])=1,WEEKDAY(Tabela4[[#This Row],[data]])=7),"5000","12000")</f>
        <v>5000</v>
      </c>
      <c r="D232" t="s">
        <v>5</v>
      </c>
      <c r="E232">
        <v>3110</v>
      </c>
      <c r="F232" s="7" t="str">
        <f>IF(Tabela4[[#This Row],[data]]&lt;&gt;B231,Tabela4[[#This Row],[Kolumna1]],0)</f>
        <v>5000</v>
      </c>
      <c r="G232" s="8">
        <f>IF(G231-Tabela4[[#This Row],[wielkosc_zamowienia]]+Tabela4[[#This Row],[Kolumna2]]&lt;0,G231+Tabela4[[#This Row],[Kolumna2]],G231-Tabela4[[#This Row],[wielkosc_zamowienia]]+Tabela4[[#This Row],[Kolumna2]])</f>
        <v>15040</v>
      </c>
      <c r="H232" s="8">
        <f>IF(G232-Tabela4[[#This Row],[wielkosc_zamowienia]]+Tabela4[[#This Row],[Kolumna2]]&lt;0,1,0)</f>
        <v>0</v>
      </c>
      <c r="I232" s="8"/>
    </row>
    <row r="233" spans="1:9" x14ac:dyDescent="0.25">
      <c r="A233">
        <v>232</v>
      </c>
      <c r="B233" s="1">
        <v>44311</v>
      </c>
      <c r="C233" s="1" t="str">
        <f>IF(OR(WEEKDAY(Tabela4[[#This Row],[data]])=1,WEEKDAY(Tabela4[[#This Row],[data]])=7),"5000","12000")</f>
        <v>5000</v>
      </c>
      <c r="D233" t="s">
        <v>6</v>
      </c>
      <c r="E233">
        <v>6010</v>
      </c>
      <c r="F233" s="7" t="str">
        <f>IF(Tabela4[[#This Row],[data]]&lt;&gt;B232,Tabela4[[#This Row],[Kolumna1]],0)</f>
        <v>5000</v>
      </c>
      <c r="G233" s="8">
        <f>IF(G232-Tabela4[[#This Row],[wielkosc_zamowienia]]+Tabela4[[#This Row],[Kolumna2]]&lt;0,G232+Tabela4[[#This Row],[Kolumna2]],G232-Tabela4[[#This Row],[wielkosc_zamowienia]]+Tabela4[[#This Row],[Kolumna2]])</f>
        <v>14030</v>
      </c>
      <c r="H233" s="8">
        <f>IF(G233-Tabela4[[#This Row],[wielkosc_zamowienia]]+Tabela4[[#This Row],[Kolumna2]]&lt;0,1,0)</f>
        <v>0</v>
      </c>
      <c r="I233" s="8"/>
    </row>
    <row r="234" spans="1:9" x14ac:dyDescent="0.25">
      <c r="A234">
        <v>233</v>
      </c>
      <c r="B234" s="1">
        <v>44311</v>
      </c>
      <c r="C234" s="1" t="str">
        <f>IF(OR(WEEKDAY(Tabela4[[#This Row],[data]])=1,WEEKDAY(Tabela4[[#This Row],[data]])=7),"5000","12000")</f>
        <v>5000</v>
      </c>
      <c r="D234" t="s">
        <v>7</v>
      </c>
      <c r="E234">
        <v>1220</v>
      </c>
      <c r="F234" s="7">
        <f>IF(Tabela4[[#This Row],[data]]&lt;&gt;B233,Tabela4[[#This Row],[Kolumna1]],0)</f>
        <v>0</v>
      </c>
      <c r="G234" s="8">
        <f>IF(G233-Tabela4[[#This Row],[wielkosc_zamowienia]]+Tabela4[[#This Row],[Kolumna2]]&lt;0,G233+Tabela4[[#This Row],[Kolumna2]],G233-Tabela4[[#This Row],[wielkosc_zamowienia]]+Tabela4[[#This Row],[Kolumna2]])</f>
        <v>12810</v>
      </c>
      <c r="H234" s="8">
        <f>IF(G234-Tabela4[[#This Row],[wielkosc_zamowienia]]+Tabela4[[#This Row],[Kolumna2]]&lt;0,1,0)</f>
        <v>0</v>
      </c>
      <c r="I234" s="8"/>
    </row>
    <row r="235" spans="1:9" x14ac:dyDescent="0.25">
      <c r="A235">
        <v>234</v>
      </c>
      <c r="B235" s="1">
        <v>44311</v>
      </c>
      <c r="C235" s="1" t="str">
        <f>IF(OR(WEEKDAY(Tabela4[[#This Row],[data]])=1,WEEKDAY(Tabela4[[#This Row],[data]])=7),"5000","12000")</f>
        <v>5000</v>
      </c>
      <c r="D235" t="s">
        <v>4</v>
      </c>
      <c r="E235">
        <v>8060</v>
      </c>
      <c r="F235" s="7">
        <f>IF(Tabela4[[#This Row],[data]]&lt;&gt;B234,Tabela4[[#This Row],[Kolumna1]],0)</f>
        <v>0</v>
      </c>
      <c r="G235" s="8">
        <f>IF(G234-Tabela4[[#This Row],[wielkosc_zamowienia]]+Tabela4[[#This Row],[Kolumna2]]&lt;0,G234+Tabela4[[#This Row],[Kolumna2]],G234-Tabela4[[#This Row],[wielkosc_zamowienia]]+Tabela4[[#This Row],[Kolumna2]])</f>
        <v>4750</v>
      </c>
      <c r="H235" s="8">
        <f>IF(G235-Tabela4[[#This Row],[wielkosc_zamowienia]]+Tabela4[[#This Row],[Kolumna2]]&lt;0,1,0)</f>
        <v>1</v>
      </c>
      <c r="I235" s="8"/>
    </row>
    <row r="236" spans="1:9" x14ac:dyDescent="0.25">
      <c r="A236">
        <v>235</v>
      </c>
      <c r="B236" s="1">
        <v>44312</v>
      </c>
      <c r="C236" s="1" t="str">
        <f>IF(OR(WEEKDAY(Tabela4[[#This Row],[data]])=1,WEEKDAY(Tabela4[[#This Row],[data]])=7),"5000","12000")</f>
        <v>12000</v>
      </c>
      <c r="D236" t="s">
        <v>7</v>
      </c>
      <c r="E236">
        <v>4040</v>
      </c>
      <c r="F236" s="7" t="str">
        <f>IF(Tabela4[[#This Row],[data]]&lt;&gt;B235,Tabela4[[#This Row],[Kolumna1]],0)</f>
        <v>12000</v>
      </c>
      <c r="G236" s="8">
        <f>IF(G235-Tabela4[[#This Row],[wielkosc_zamowienia]]+Tabela4[[#This Row],[Kolumna2]]&lt;0,G235+Tabela4[[#This Row],[Kolumna2]],G235-Tabela4[[#This Row],[wielkosc_zamowienia]]+Tabela4[[#This Row],[Kolumna2]])</f>
        <v>12710</v>
      </c>
      <c r="H236" s="8">
        <f>IF(G236-Tabela4[[#This Row],[wielkosc_zamowienia]]+Tabela4[[#This Row],[Kolumna2]]&lt;0,1,0)</f>
        <v>0</v>
      </c>
      <c r="I236" s="8"/>
    </row>
    <row r="237" spans="1:9" x14ac:dyDescent="0.25">
      <c r="A237">
        <v>236</v>
      </c>
      <c r="B237" s="1">
        <v>44313</v>
      </c>
      <c r="C237" s="1" t="str">
        <f>IF(OR(WEEKDAY(Tabela4[[#This Row],[data]])=1,WEEKDAY(Tabela4[[#This Row],[data]])=7),"5000","12000")</f>
        <v>12000</v>
      </c>
      <c r="D237" t="s">
        <v>6</v>
      </c>
      <c r="E237">
        <v>950</v>
      </c>
      <c r="F237" s="7" t="str">
        <f>IF(Tabela4[[#This Row],[data]]&lt;&gt;B236,Tabela4[[#This Row],[Kolumna1]],0)</f>
        <v>12000</v>
      </c>
      <c r="G237" s="8">
        <f>IF(G236-Tabela4[[#This Row],[wielkosc_zamowienia]]+Tabela4[[#This Row],[Kolumna2]]&lt;0,G236+Tabela4[[#This Row],[Kolumna2]],G236-Tabela4[[#This Row],[wielkosc_zamowienia]]+Tabela4[[#This Row],[Kolumna2]])</f>
        <v>23760</v>
      </c>
      <c r="H237" s="8">
        <f>IF(G237-Tabela4[[#This Row],[wielkosc_zamowienia]]+Tabela4[[#This Row],[Kolumna2]]&lt;0,1,0)</f>
        <v>0</v>
      </c>
      <c r="I237" s="8"/>
    </row>
    <row r="238" spans="1:9" x14ac:dyDescent="0.25">
      <c r="A238">
        <v>237</v>
      </c>
      <c r="B238" s="1">
        <v>44313</v>
      </c>
      <c r="C238" s="1" t="str">
        <f>IF(OR(WEEKDAY(Tabela4[[#This Row],[data]])=1,WEEKDAY(Tabela4[[#This Row],[data]])=7),"5000","12000")</f>
        <v>12000</v>
      </c>
      <c r="D238" t="s">
        <v>5</v>
      </c>
      <c r="E238">
        <v>9470</v>
      </c>
      <c r="F238" s="7">
        <f>IF(Tabela4[[#This Row],[data]]&lt;&gt;B237,Tabela4[[#This Row],[Kolumna1]],0)</f>
        <v>0</v>
      </c>
      <c r="G238" s="8">
        <f>IF(G237-Tabela4[[#This Row],[wielkosc_zamowienia]]+Tabela4[[#This Row],[Kolumna2]]&lt;0,G237+Tabela4[[#This Row],[Kolumna2]],G237-Tabela4[[#This Row],[wielkosc_zamowienia]]+Tabela4[[#This Row],[Kolumna2]])</f>
        <v>14290</v>
      </c>
      <c r="H238" s="8">
        <f>IF(G238-Tabela4[[#This Row],[wielkosc_zamowienia]]+Tabela4[[#This Row],[Kolumna2]]&lt;0,1,0)</f>
        <v>0</v>
      </c>
      <c r="I238" s="8"/>
    </row>
    <row r="239" spans="1:9" x14ac:dyDescent="0.25">
      <c r="A239">
        <v>238</v>
      </c>
      <c r="B239" s="1">
        <v>44313</v>
      </c>
      <c r="C239" s="1" t="str">
        <f>IF(OR(WEEKDAY(Tabela4[[#This Row],[data]])=1,WEEKDAY(Tabela4[[#This Row],[data]])=7),"5000","12000")</f>
        <v>12000</v>
      </c>
      <c r="D239" t="s">
        <v>7</v>
      </c>
      <c r="E239">
        <v>4760</v>
      </c>
      <c r="F239" s="7">
        <f>IF(Tabela4[[#This Row],[data]]&lt;&gt;B238,Tabela4[[#This Row],[Kolumna1]],0)</f>
        <v>0</v>
      </c>
      <c r="G239" s="8">
        <f>IF(G238-Tabela4[[#This Row],[wielkosc_zamowienia]]+Tabela4[[#This Row],[Kolumna2]]&lt;0,G238+Tabela4[[#This Row],[Kolumna2]],G238-Tabela4[[#This Row],[wielkosc_zamowienia]]+Tabela4[[#This Row],[Kolumna2]])</f>
        <v>9530</v>
      </c>
      <c r="H239" s="8">
        <f>IF(G239-Tabela4[[#This Row],[wielkosc_zamowienia]]+Tabela4[[#This Row],[Kolumna2]]&lt;0,1,0)</f>
        <v>0</v>
      </c>
      <c r="I239" s="8"/>
    </row>
    <row r="240" spans="1:9" x14ac:dyDescent="0.25">
      <c r="A240">
        <v>239</v>
      </c>
      <c r="B240" s="1">
        <v>44314</v>
      </c>
      <c r="C240" s="1" t="str">
        <f>IF(OR(WEEKDAY(Tabela4[[#This Row],[data]])=1,WEEKDAY(Tabela4[[#This Row],[data]])=7),"5000","12000")</f>
        <v>12000</v>
      </c>
      <c r="D240" t="s">
        <v>4</v>
      </c>
      <c r="E240">
        <v>9390</v>
      </c>
      <c r="F240" s="7" t="str">
        <f>IF(Tabela4[[#This Row],[data]]&lt;&gt;B239,Tabela4[[#This Row],[Kolumna1]],0)</f>
        <v>12000</v>
      </c>
      <c r="G240" s="8">
        <f>IF(G239-Tabela4[[#This Row],[wielkosc_zamowienia]]+Tabela4[[#This Row],[Kolumna2]]&lt;0,G239+Tabela4[[#This Row],[Kolumna2]],G239-Tabela4[[#This Row],[wielkosc_zamowienia]]+Tabela4[[#This Row],[Kolumna2]])</f>
        <v>12140</v>
      </c>
      <c r="H240" s="8">
        <f>IF(G240-Tabela4[[#This Row],[wielkosc_zamowienia]]+Tabela4[[#This Row],[Kolumna2]]&lt;0,1,0)</f>
        <v>0</v>
      </c>
      <c r="I240" s="8"/>
    </row>
    <row r="241" spans="1:9" x14ac:dyDescent="0.25">
      <c r="A241">
        <v>240</v>
      </c>
      <c r="B241" s="1">
        <v>44314</v>
      </c>
      <c r="C241" s="1" t="str">
        <f>IF(OR(WEEKDAY(Tabela4[[#This Row],[data]])=1,WEEKDAY(Tabela4[[#This Row],[data]])=7),"5000","12000")</f>
        <v>12000</v>
      </c>
      <c r="D241" t="s">
        <v>5</v>
      </c>
      <c r="E241">
        <v>4520</v>
      </c>
      <c r="F241" s="7">
        <f>IF(Tabela4[[#This Row],[data]]&lt;&gt;B240,Tabela4[[#This Row],[Kolumna1]],0)</f>
        <v>0</v>
      </c>
      <c r="G241" s="8">
        <f>IF(G240-Tabela4[[#This Row],[wielkosc_zamowienia]]+Tabela4[[#This Row],[Kolumna2]]&lt;0,G240+Tabela4[[#This Row],[Kolumna2]],G240-Tabela4[[#This Row],[wielkosc_zamowienia]]+Tabela4[[#This Row],[Kolumna2]])</f>
        <v>7620</v>
      </c>
      <c r="H241" s="8">
        <f>IF(G241-Tabela4[[#This Row],[wielkosc_zamowienia]]+Tabela4[[#This Row],[Kolumna2]]&lt;0,1,0)</f>
        <v>0</v>
      </c>
      <c r="I241" s="8"/>
    </row>
    <row r="242" spans="1:9" x14ac:dyDescent="0.25">
      <c r="A242">
        <v>241</v>
      </c>
      <c r="B242" s="1">
        <v>44315</v>
      </c>
      <c r="C242" s="1" t="str">
        <f>IF(OR(WEEKDAY(Tabela4[[#This Row],[data]])=1,WEEKDAY(Tabela4[[#This Row],[data]])=7),"5000","12000")</f>
        <v>12000</v>
      </c>
      <c r="D242" t="s">
        <v>5</v>
      </c>
      <c r="E242">
        <v>8460</v>
      </c>
      <c r="F242" s="7" t="str">
        <f>IF(Tabela4[[#This Row],[data]]&lt;&gt;B241,Tabela4[[#This Row],[Kolumna1]],0)</f>
        <v>12000</v>
      </c>
      <c r="G242" s="8">
        <f>IF(G241-Tabela4[[#This Row],[wielkosc_zamowienia]]+Tabela4[[#This Row],[Kolumna2]]&lt;0,G241+Tabela4[[#This Row],[Kolumna2]],G241-Tabela4[[#This Row],[wielkosc_zamowienia]]+Tabela4[[#This Row],[Kolumna2]])</f>
        <v>11160</v>
      </c>
      <c r="H242" s="8">
        <f>IF(G242-Tabela4[[#This Row],[wielkosc_zamowienia]]+Tabela4[[#This Row],[Kolumna2]]&lt;0,1,0)</f>
        <v>0</v>
      </c>
      <c r="I242" s="8"/>
    </row>
    <row r="243" spans="1:9" x14ac:dyDescent="0.25">
      <c r="A243">
        <v>242</v>
      </c>
      <c r="B243" s="1">
        <v>44316</v>
      </c>
      <c r="C243" s="1" t="str">
        <f>IF(OR(WEEKDAY(Tabela4[[#This Row],[data]])=1,WEEKDAY(Tabela4[[#This Row],[data]])=7),"5000","12000")</f>
        <v>12000</v>
      </c>
      <c r="D243" t="s">
        <v>4</v>
      </c>
      <c r="E243">
        <v>4880</v>
      </c>
      <c r="F243" s="7" t="str">
        <f>IF(Tabela4[[#This Row],[data]]&lt;&gt;B242,Tabela4[[#This Row],[Kolumna1]],0)</f>
        <v>12000</v>
      </c>
      <c r="G243" s="8">
        <f>IF(G242-Tabela4[[#This Row],[wielkosc_zamowienia]]+Tabela4[[#This Row],[Kolumna2]]&lt;0,G242+Tabela4[[#This Row],[Kolumna2]],G242-Tabela4[[#This Row],[wielkosc_zamowienia]]+Tabela4[[#This Row],[Kolumna2]])</f>
        <v>18280</v>
      </c>
      <c r="H243" s="8">
        <f>IF(G243-Tabela4[[#This Row],[wielkosc_zamowienia]]+Tabela4[[#This Row],[Kolumna2]]&lt;0,1,0)</f>
        <v>0</v>
      </c>
      <c r="I243" s="8"/>
    </row>
    <row r="244" spans="1:9" x14ac:dyDescent="0.25">
      <c r="A244">
        <v>243</v>
      </c>
      <c r="B244" s="1">
        <v>44317</v>
      </c>
      <c r="C244" s="1" t="str">
        <f>IF(OR(WEEKDAY(Tabela4[[#This Row],[data]])=1,WEEKDAY(Tabela4[[#This Row],[data]])=7),"5000","12000")</f>
        <v>5000</v>
      </c>
      <c r="D244" t="s">
        <v>4</v>
      </c>
      <c r="E244">
        <v>3980</v>
      </c>
      <c r="F244" s="7" t="str">
        <f>IF(Tabela4[[#This Row],[data]]&lt;&gt;B243,Tabela4[[#This Row],[Kolumna1]],0)</f>
        <v>5000</v>
      </c>
      <c r="G244" s="8">
        <f>IF(G243-Tabela4[[#This Row],[wielkosc_zamowienia]]+Tabela4[[#This Row],[Kolumna2]]&lt;0,G243+Tabela4[[#This Row],[Kolumna2]],G243-Tabela4[[#This Row],[wielkosc_zamowienia]]+Tabela4[[#This Row],[Kolumna2]])</f>
        <v>19300</v>
      </c>
      <c r="H244" s="8">
        <f>IF(G244-Tabela4[[#This Row],[wielkosc_zamowienia]]+Tabela4[[#This Row],[Kolumna2]]&lt;0,1,0)</f>
        <v>0</v>
      </c>
      <c r="I244" s="8"/>
    </row>
    <row r="245" spans="1:9" x14ac:dyDescent="0.25">
      <c r="A245">
        <v>244</v>
      </c>
      <c r="B245" s="1">
        <v>44318</v>
      </c>
      <c r="C245" s="1" t="str">
        <f>IF(OR(WEEKDAY(Tabela4[[#This Row],[data]])=1,WEEKDAY(Tabela4[[#This Row],[data]])=7),"5000","12000")</f>
        <v>5000</v>
      </c>
      <c r="D245" t="s">
        <v>4</v>
      </c>
      <c r="E245">
        <v>3980</v>
      </c>
      <c r="F245" s="7" t="str">
        <f>IF(Tabela4[[#This Row],[data]]&lt;&gt;B244,Tabela4[[#This Row],[Kolumna1]],0)</f>
        <v>5000</v>
      </c>
      <c r="G245" s="8">
        <f>IF(G244-Tabela4[[#This Row],[wielkosc_zamowienia]]+Tabela4[[#This Row],[Kolumna2]]&lt;0,G244+Tabela4[[#This Row],[Kolumna2]],G244-Tabela4[[#This Row],[wielkosc_zamowienia]]+Tabela4[[#This Row],[Kolumna2]])</f>
        <v>20320</v>
      </c>
      <c r="H245" s="8">
        <f>IF(G245-Tabela4[[#This Row],[wielkosc_zamowienia]]+Tabela4[[#This Row],[Kolumna2]]&lt;0,1,0)</f>
        <v>0</v>
      </c>
      <c r="I245" s="8"/>
    </row>
    <row r="246" spans="1:9" x14ac:dyDescent="0.25">
      <c r="A246">
        <v>245</v>
      </c>
      <c r="B246" s="1">
        <v>44319</v>
      </c>
      <c r="C246" s="1" t="str">
        <f>IF(OR(WEEKDAY(Tabela4[[#This Row],[data]])=1,WEEKDAY(Tabela4[[#This Row],[data]])=7),"5000","12000")</f>
        <v>12000</v>
      </c>
      <c r="D246" t="s">
        <v>6</v>
      </c>
      <c r="E246">
        <v>2130</v>
      </c>
      <c r="F246" s="7" t="str">
        <f>IF(Tabela4[[#This Row],[data]]&lt;&gt;B245,Tabela4[[#This Row],[Kolumna1]],0)</f>
        <v>12000</v>
      </c>
      <c r="G246" s="8">
        <f>IF(G245-Tabela4[[#This Row],[wielkosc_zamowienia]]+Tabela4[[#This Row],[Kolumna2]]&lt;0,G245+Tabela4[[#This Row],[Kolumna2]],G245-Tabela4[[#This Row],[wielkosc_zamowienia]]+Tabela4[[#This Row],[Kolumna2]])</f>
        <v>30190</v>
      </c>
      <c r="H246" s="8">
        <f>IF(G246-Tabela4[[#This Row],[wielkosc_zamowienia]]+Tabela4[[#This Row],[Kolumna2]]&lt;0,1,0)</f>
        <v>0</v>
      </c>
      <c r="I246" s="8"/>
    </row>
    <row r="247" spans="1:9" x14ac:dyDescent="0.25">
      <c r="A247">
        <v>246</v>
      </c>
      <c r="B247" s="1">
        <v>44319</v>
      </c>
      <c r="C247" s="1" t="str">
        <f>IF(OR(WEEKDAY(Tabela4[[#This Row],[data]])=1,WEEKDAY(Tabela4[[#This Row],[data]])=7),"5000","12000")</f>
        <v>12000</v>
      </c>
      <c r="D247" t="s">
        <v>5</v>
      </c>
      <c r="E247">
        <v>7520</v>
      </c>
      <c r="F247" s="7">
        <f>IF(Tabela4[[#This Row],[data]]&lt;&gt;B246,Tabela4[[#This Row],[Kolumna1]],0)</f>
        <v>0</v>
      </c>
      <c r="G247" s="8">
        <f>IF(G246-Tabela4[[#This Row],[wielkosc_zamowienia]]+Tabela4[[#This Row],[Kolumna2]]&lt;0,G246+Tabela4[[#This Row],[Kolumna2]],G246-Tabela4[[#This Row],[wielkosc_zamowienia]]+Tabela4[[#This Row],[Kolumna2]])</f>
        <v>22670</v>
      </c>
      <c r="H247" s="8">
        <f>IF(G247-Tabela4[[#This Row],[wielkosc_zamowienia]]+Tabela4[[#This Row],[Kolumna2]]&lt;0,1,0)</f>
        <v>0</v>
      </c>
      <c r="I247" s="8"/>
    </row>
    <row r="248" spans="1:9" x14ac:dyDescent="0.25">
      <c r="A248">
        <v>247</v>
      </c>
      <c r="B248" s="1">
        <v>44320</v>
      </c>
      <c r="C248" s="1" t="str">
        <f>IF(OR(WEEKDAY(Tabela4[[#This Row],[data]])=1,WEEKDAY(Tabela4[[#This Row],[data]])=7),"5000","12000")</f>
        <v>12000</v>
      </c>
      <c r="D248" t="s">
        <v>5</v>
      </c>
      <c r="E248">
        <v>3900</v>
      </c>
      <c r="F248" s="7" t="str">
        <f>IF(Tabela4[[#This Row],[data]]&lt;&gt;B247,Tabela4[[#This Row],[Kolumna1]],0)</f>
        <v>12000</v>
      </c>
      <c r="G248" s="8">
        <f>IF(G247-Tabela4[[#This Row],[wielkosc_zamowienia]]+Tabela4[[#This Row],[Kolumna2]]&lt;0,G247+Tabela4[[#This Row],[Kolumna2]],G247-Tabela4[[#This Row],[wielkosc_zamowienia]]+Tabela4[[#This Row],[Kolumna2]])</f>
        <v>30770</v>
      </c>
      <c r="H248" s="8">
        <f>IF(G248-Tabela4[[#This Row],[wielkosc_zamowienia]]+Tabela4[[#This Row],[Kolumna2]]&lt;0,1,0)</f>
        <v>0</v>
      </c>
      <c r="I248" s="8"/>
    </row>
    <row r="249" spans="1:9" x14ac:dyDescent="0.25">
      <c r="A249">
        <v>248</v>
      </c>
      <c r="B249" s="1">
        <v>44321</v>
      </c>
      <c r="C249" s="1" t="str">
        <f>IF(OR(WEEKDAY(Tabela4[[#This Row],[data]])=1,WEEKDAY(Tabela4[[#This Row],[data]])=7),"5000","12000")</f>
        <v>12000</v>
      </c>
      <c r="D249" t="s">
        <v>5</v>
      </c>
      <c r="E249">
        <v>8960</v>
      </c>
      <c r="F249" s="7" t="str">
        <f>IF(Tabela4[[#This Row],[data]]&lt;&gt;B248,Tabela4[[#This Row],[Kolumna1]],0)</f>
        <v>12000</v>
      </c>
      <c r="G249" s="8">
        <f>IF(G248-Tabela4[[#This Row],[wielkosc_zamowienia]]+Tabela4[[#This Row],[Kolumna2]]&lt;0,G248+Tabela4[[#This Row],[Kolumna2]],G248-Tabela4[[#This Row],[wielkosc_zamowienia]]+Tabela4[[#This Row],[Kolumna2]])</f>
        <v>33810</v>
      </c>
      <c r="H249" s="8">
        <f>IF(G249-Tabela4[[#This Row],[wielkosc_zamowienia]]+Tabela4[[#This Row],[Kolumna2]]&lt;0,1,0)</f>
        <v>0</v>
      </c>
      <c r="I249" s="8"/>
    </row>
    <row r="250" spans="1:9" x14ac:dyDescent="0.25">
      <c r="A250">
        <v>249</v>
      </c>
      <c r="B250" s="1">
        <v>44321</v>
      </c>
      <c r="C250" s="1" t="str">
        <f>IF(OR(WEEKDAY(Tabela4[[#This Row],[data]])=1,WEEKDAY(Tabela4[[#This Row],[data]])=7),"5000","12000")</f>
        <v>12000</v>
      </c>
      <c r="D250" t="s">
        <v>4</v>
      </c>
      <c r="E250">
        <v>3070</v>
      </c>
      <c r="F250" s="7">
        <f>IF(Tabela4[[#This Row],[data]]&lt;&gt;B249,Tabela4[[#This Row],[Kolumna1]],0)</f>
        <v>0</v>
      </c>
      <c r="G250" s="8">
        <f>IF(G249-Tabela4[[#This Row],[wielkosc_zamowienia]]+Tabela4[[#This Row],[Kolumna2]]&lt;0,G249+Tabela4[[#This Row],[Kolumna2]],G249-Tabela4[[#This Row],[wielkosc_zamowienia]]+Tabela4[[#This Row],[Kolumna2]])</f>
        <v>30740</v>
      </c>
      <c r="H250" s="8">
        <f>IF(G250-Tabela4[[#This Row],[wielkosc_zamowienia]]+Tabela4[[#This Row],[Kolumna2]]&lt;0,1,0)</f>
        <v>0</v>
      </c>
      <c r="I250" s="8"/>
    </row>
    <row r="251" spans="1:9" x14ac:dyDescent="0.25">
      <c r="A251">
        <v>250</v>
      </c>
      <c r="B251" s="1">
        <v>44322</v>
      </c>
      <c r="C251" s="1" t="str">
        <f>IF(OR(WEEKDAY(Tabela4[[#This Row],[data]])=1,WEEKDAY(Tabela4[[#This Row],[data]])=7),"5000","12000")</f>
        <v>12000</v>
      </c>
      <c r="D251" t="s">
        <v>4</v>
      </c>
      <c r="E251">
        <v>1950</v>
      </c>
      <c r="F251" s="7" t="str">
        <f>IF(Tabela4[[#This Row],[data]]&lt;&gt;B250,Tabela4[[#This Row],[Kolumna1]],0)</f>
        <v>12000</v>
      </c>
      <c r="G251" s="8">
        <f>IF(G250-Tabela4[[#This Row],[wielkosc_zamowienia]]+Tabela4[[#This Row],[Kolumna2]]&lt;0,G250+Tabela4[[#This Row],[Kolumna2]],G250-Tabela4[[#This Row],[wielkosc_zamowienia]]+Tabela4[[#This Row],[Kolumna2]])</f>
        <v>40790</v>
      </c>
      <c r="H251" s="8">
        <f>IF(G251-Tabela4[[#This Row],[wielkosc_zamowienia]]+Tabela4[[#This Row],[Kolumna2]]&lt;0,1,0)</f>
        <v>0</v>
      </c>
      <c r="I251" s="8"/>
    </row>
    <row r="252" spans="1:9" x14ac:dyDescent="0.25">
      <c r="A252">
        <v>251</v>
      </c>
      <c r="B252" s="1">
        <v>44322</v>
      </c>
      <c r="C252" s="1" t="str">
        <f>IF(OR(WEEKDAY(Tabela4[[#This Row],[data]])=1,WEEKDAY(Tabela4[[#This Row],[data]])=7),"5000","12000")</f>
        <v>12000</v>
      </c>
      <c r="D252" t="s">
        <v>7</v>
      </c>
      <c r="E252">
        <v>4340</v>
      </c>
      <c r="F252" s="7">
        <f>IF(Tabela4[[#This Row],[data]]&lt;&gt;B251,Tabela4[[#This Row],[Kolumna1]],0)</f>
        <v>0</v>
      </c>
      <c r="G252" s="8">
        <f>IF(G251-Tabela4[[#This Row],[wielkosc_zamowienia]]+Tabela4[[#This Row],[Kolumna2]]&lt;0,G251+Tabela4[[#This Row],[Kolumna2]],G251-Tabela4[[#This Row],[wielkosc_zamowienia]]+Tabela4[[#This Row],[Kolumna2]])</f>
        <v>36450</v>
      </c>
      <c r="H252" s="8">
        <f>IF(G252-Tabela4[[#This Row],[wielkosc_zamowienia]]+Tabela4[[#This Row],[Kolumna2]]&lt;0,1,0)</f>
        <v>0</v>
      </c>
      <c r="I252" s="8"/>
    </row>
    <row r="253" spans="1:9" x14ac:dyDescent="0.25">
      <c r="A253">
        <v>252</v>
      </c>
      <c r="B253" s="1">
        <v>44323</v>
      </c>
      <c r="C253" s="1" t="str">
        <f>IF(OR(WEEKDAY(Tabela4[[#This Row],[data]])=1,WEEKDAY(Tabela4[[#This Row],[data]])=7),"5000","12000")</f>
        <v>12000</v>
      </c>
      <c r="D253" t="s">
        <v>7</v>
      </c>
      <c r="E253">
        <v>8510</v>
      </c>
      <c r="F253" s="7" t="str">
        <f>IF(Tabela4[[#This Row],[data]]&lt;&gt;B252,Tabela4[[#This Row],[Kolumna1]],0)</f>
        <v>12000</v>
      </c>
      <c r="G253" s="8">
        <f>IF(G252-Tabela4[[#This Row],[wielkosc_zamowienia]]+Tabela4[[#This Row],[Kolumna2]]&lt;0,G252+Tabela4[[#This Row],[Kolumna2]],G252-Tabela4[[#This Row],[wielkosc_zamowienia]]+Tabela4[[#This Row],[Kolumna2]])</f>
        <v>39940</v>
      </c>
      <c r="H253" s="8">
        <f>IF(G253-Tabela4[[#This Row],[wielkosc_zamowienia]]+Tabela4[[#This Row],[Kolumna2]]&lt;0,1,0)</f>
        <v>0</v>
      </c>
      <c r="I253" s="8"/>
    </row>
    <row r="254" spans="1:9" x14ac:dyDescent="0.25">
      <c r="A254">
        <v>253</v>
      </c>
      <c r="B254" s="1">
        <v>44323</v>
      </c>
      <c r="C254" s="1" t="str">
        <f>IF(OR(WEEKDAY(Tabela4[[#This Row],[data]])=1,WEEKDAY(Tabela4[[#This Row],[data]])=7),"5000","12000")</f>
        <v>12000</v>
      </c>
      <c r="D254" t="s">
        <v>4</v>
      </c>
      <c r="E254">
        <v>9810</v>
      </c>
      <c r="F254" s="7">
        <f>IF(Tabela4[[#This Row],[data]]&lt;&gt;B253,Tabela4[[#This Row],[Kolumna1]],0)</f>
        <v>0</v>
      </c>
      <c r="G254" s="8">
        <f>IF(G253-Tabela4[[#This Row],[wielkosc_zamowienia]]+Tabela4[[#This Row],[Kolumna2]]&lt;0,G253+Tabela4[[#This Row],[Kolumna2]],G253-Tabela4[[#This Row],[wielkosc_zamowienia]]+Tabela4[[#This Row],[Kolumna2]])</f>
        <v>30130</v>
      </c>
      <c r="H254" s="8">
        <f>IF(G254-Tabela4[[#This Row],[wielkosc_zamowienia]]+Tabela4[[#This Row],[Kolumna2]]&lt;0,1,0)</f>
        <v>0</v>
      </c>
      <c r="I254" s="8"/>
    </row>
    <row r="255" spans="1:9" x14ac:dyDescent="0.25">
      <c r="A255">
        <v>254</v>
      </c>
      <c r="B255" s="1">
        <v>44323</v>
      </c>
      <c r="C255" s="1" t="str">
        <f>IF(OR(WEEKDAY(Tabela4[[#This Row],[data]])=1,WEEKDAY(Tabela4[[#This Row],[data]])=7),"5000","12000")</f>
        <v>12000</v>
      </c>
      <c r="D255" t="s">
        <v>6</v>
      </c>
      <c r="E255">
        <v>5560</v>
      </c>
      <c r="F255" s="7">
        <f>IF(Tabela4[[#This Row],[data]]&lt;&gt;B254,Tabela4[[#This Row],[Kolumna1]],0)</f>
        <v>0</v>
      </c>
      <c r="G255" s="8">
        <f>IF(G254-Tabela4[[#This Row],[wielkosc_zamowienia]]+Tabela4[[#This Row],[Kolumna2]]&lt;0,G254+Tabela4[[#This Row],[Kolumna2]],G254-Tabela4[[#This Row],[wielkosc_zamowienia]]+Tabela4[[#This Row],[Kolumna2]])</f>
        <v>24570</v>
      </c>
      <c r="H255" s="8">
        <f>IF(G255-Tabela4[[#This Row],[wielkosc_zamowienia]]+Tabela4[[#This Row],[Kolumna2]]&lt;0,1,0)</f>
        <v>0</v>
      </c>
      <c r="I255" s="8"/>
    </row>
    <row r="256" spans="1:9" x14ac:dyDescent="0.25">
      <c r="A256">
        <v>255</v>
      </c>
      <c r="B256" s="1">
        <v>44323</v>
      </c>
      <c r="C256" s="1" t="str">
        <f>IF(OR(WEEKDAY(Tabela4[[#This Row],[data]])=1,WEEKDAY(Tabela4[[#This Row],[data]])=7),"5000","12000")</f>
        <v>12000</v>
      </c>
      <c r="D256" t="s">
        <v>5</v>
      </c>
      <c r="E256">
        <v>8340</v>
      </c>
      <c r="F256" s="7">
        <f>IF(Tabela4[[#This Row],[data]]&lt;&gt;B255,Tabela4[[#This Row],[Kolumna1]],0)</f>
        <v>0</v>
      </c>
      <c r="G256" s="8">
        <f>IF(G255-Tabela4[[#This Row],[wielkosc_zamowienia]]+Tabela4[[#This Row],[Kolumna2]]&lt;0,G255+Tabela4[[#This Row],[Kolumna2]],G255-Tabela4[[#This Row],[wielkosc_zamowienia]]+Tabela4[[#This Row],[Kolumna2]])</f>
        <v>16230</v>
      </c>
      <c r="H256" s="8">
        <f>IF(G256-Tabela4[[#This Row],[wielkosc_zamowienia]]+Tabela4[[#This Row],[Kolumna2]]&lt;0,1,0)</f>
        <v>0</v>
      </c>
      <c r="I256" s="8"/>
    </row>
    <row r="257" spans="1:9" x14ac:dyDescent="0.25">
      <c r="A257">
        <v>256</v>
      </c>
      <c r="B257" s="1">
        <v>44324</v>
      </c>
      <c r="C257" s="1" t="str">
        <f>IF(OR(WEEKDAY(Tabela4[[#This Row],[data]])=1,WEEKDAY(Tabela4[[#This Row],[data]])=7),"5000","12000")</f>
        <v>5000</v>
      </c>
      <c r="D257" t="s">
        <v>5</v>
      </c>
      <c r="E257">
        <v>4510</v>
      </c>
      <c r="F257" s="7" t="str">
        <f>IF(Tabela4[[#This Row],[data]]&lt;&gt;B256,Tabela4[[#This Row],[Kolumna1]],0)</f>
        <v>5000</v>
      </c>
      <c r="G257" s="8">
        <f>IF(G256-Tabela4[[#This Row],[wielkosc_zamowienia]]+Tabela4[[#This Row],[Kolumna2]]&lt;0,G256+Tabela4[[#This Row],[Kolumna2]],G256-Tabela4[[#This Row],[wielkosc_zamowienia]]+Tabela4[[#This Row],[Kolumna2]])</f>
        <v>16720</v>
      </c>
      <c r="H257" s="8">
        <f>IF(G257-Tabela4[[#This Row],[wielkosc_zamowienia]]+Tabela4[[#This Row],[Kolumna2]]&lt;0,1,0)</f>
        <v>0</v>
      </c>
      <c r="I257" s="8"/>
    </row>
    <row r="258" spans="1:9" x14ac:dyDescent="0.25">
      <c r="A258">
        <v>257</v>
      </c>
      <c r="B258" s="1">
        <v>44324</v>
      </c>
      <c r="C258" s="1" t="str">
        <f>IF(OR(WEEKDAY(Tabela4[[#This Row],[data]])=1,WEEKDAY(Tabela4[[#This Row],[data]])=7),"5000","12000")</f>
        <v>5000</v>
      </c>
      <c r="D258" t="s">
        <v>4</v>
      </c>
      <c r="E258">
        <v>7270</v>
      </c>
      <c r="F258" s="7">
        <f>IF(Tabela4[[#This Row],[data]]&lt;&gt;B257,Tabela4[[#This Row],[Kolumna1]],0)</f>
        <v>0</v>
      </c>
      <c r="G258" s="8">
        <f>IF(G257-Tabela4[[#This Row],[wielkosc_zamowienia]]+Tabela4[[#This Row],[Kolumna2]]&lt;0,G257+Tabela4[[#This Row],[Kolumna2]],G257-Tabela4[[#This Row],[wielkosc_zamowienia]]+Tabela4[[#This Row],[Kolumna2]])</f>
        <v>9450</v>
      </c>
      <c r="H258" s="8">
        <f>IF(G258-Tabela4[[#This Row],[wielkosc_zamowienia]]+Tabela4[[#This Row],[Kolumna2]]&lt;0,1,0)</f>
        <v>0</v>
      </c>
      <c r="I258" s="8"/>
    </row>
    <row r="259" spans="1:9" x14ac:dyDescent="0.25">
      <c r="A259">
        <v>258</v>
      </c>
      <c r="B259" s="1">
        <v>44325</v>
      </c>
      <c r="C259" s="1" t="str">
        <f>IF(OR(WEEKDAY(Tabela4[[#This Row],[data]])=1,WEEKDAY(Tabela4[[#This Row],[data]])=7),"5000","12000")</f>
        <v>5000</v>
      </c>
      <c r="D259" t="s">
        <v>5</v>
      </c>
      <c r="E259">
        <v>7710</v>
      </c>
      <c r="F259" s="7" t="str">
        <f>IF(Tabela4[[#This Row],[data]]&lt;&gt;B258,Tabela4[[#This Row],[Kolumna1]],0)</f>
        <v>5000</v>
      </c>
      <c r="G259" s="8">
        <f>IF(G258-Tabela4[[#This Row],[wielkosc_zamowienia]]+Tabela4[[#This Row],[Kolumna2]]&lt;0,G258+Tabela4[[#This Row],[Kolumna2]],G258-Tabela4[[#This Row],[wielkosc_zamowienia]]+Tabela4[[#This Row],[Kolumna2]])</f>
        <v>6740</v>
      </c>
      <c r="H259" s="8">
        <f>IF(G259-Tabela4[[#This Row],[wielkosc_zamowienia]]+Tabela4[[#This Row],[Kolumna2]]&lt;0,1,0)</f>
        <v>0</v>
      </c>
      <c r="I259" s="8"/>
    </row>
    <row r="260" spans="1:9" x14ac:dyDescent="0.25">
      <c r="A260">
        <v>259</v>
      </c>
      <c r="B260" s="1">
        <v>44325</v>
      </c>
      <c r="C260" s="1" t="str">
        <f>IF(OR(WEEKDAY(Tabela4[[#This Row],[data]])=1,WEEKDAY(Tabela4[[#This Row],[data]])=7),"5000","12000")</f>
        <v>5000</v>
      </c>
      <c r="D260" t="s">
        <v>6</v>
      </c>
      <c r="E260">
        <v>8090</v>
      </c>
      <c r="F260" s="7">
        <f>IF(Tabela4[[#This Row],[data]]&lt;&gt;B259,Tabela4[[#This Row],[Kolumna1]],0)</f>
        <v>0</v>
      </c>
      <c r="G260" s="8">
        <f>IF(G259-Tabela4[[#This Row],[wielkosc_zamowienia]]+Tabela4[[#This Row],[Kolumna2]]&lt;0,G259+Tabela4[[#This Row],[Kolumna2]],G259-Tabela4[[#This Row],[wielkosc_zamowienia]]+Tabela4[[#This Row],[Kolumna2]])</f>
        <v>6740</v>
      </c>
      <c r="H260" s="8">
        <f>IF(G260-Tabela4[[#This Row],[wielkosc_zamowienia]]+Tabela4[[#This Row],[Kolumna2]]&lt;0,1,0)</f>
        <v>1</v>
      </c>
      <c r="I260" s="8"/>
    </row>
    <row r="261" spans="1:9" x14ac:dyDescent="0.25">
      <c r="A261">
        <v>260</v>
      </c>
      <c r="B261" s="1">
        <v>44325</v>
      </c>
      <c r="C261" s="1" t="str">
        <f>IF(OR(WEEKDAY(Tabela4[[#This Row],[data]])=1,WEEKDAY(Tabela4[[#This Row],[data]])=7),"5000","12000")</f>
        <v>5000</v>
      </c>
      <c r="D261" t="s">
        <v>4</v>
      </c>
      <c r="E261">
        <v>5440</v>
      </c>
      <c r="F261" s="7">
        <f>IF(Tabela4[[#This Row],[data]]&lt;&gt;B260,Tabela4[[#This Row],[Kolumna1]],0)</f>
        <v>0</v>
      </c>
      <c r="G261" s="8">
        <f>IF(G260-Tabela4[[#This Row],[wielkosc_zamowienia]]+Tabela4[[#This Row],[Kolumna2]]&lt;0,G260+Tabela4[[#This Row],[Kolumna2]],G260-Tabela4[[#This Row],[wielkosc_zamowienia]]+Tabela4[[#This Row],[Kolumna2]])</f>
        <v>1300</v>
      </c>
      <c r="H261" s="8">
        <f>IF(G261-Tabela4[[#This Row],[wielkosc_zamowienia]]+Tabela4[[#This Row],[Kolumna2]]&lt;0,1,0)</f>
        <v>1</v>
      </c>
      <c r="I261" s="8"/>
    </row>
    <row r="262" spans="1:9" x14ac:dyDescent="0.25">
      <c r="A262">
        <v>261</v>
      </c>
      <c r="B262" s="1">
        <v>44325</v>
      </c>
      <c r="C262" s="1" t="str">
        <f>IF(OR(WEEKDAY(Tabela4[[#This Row],[data]])=1,WEEKDAY(Tabela4[[#This Row],[data]])=7),"5000","12000")</f>
        <v>5000</v>
      </c>
      <c r="D262" t="s">
        <v>7</v>
      </c>
      <c r="E262">
        <v>4060</v>
      </c>
      <c r="F262" s="7">
        <f>IF(Tabela4[[#This Row],[data]]&lt;&gt;B261,Tabela4[[#This Row],[Kolumna1]],0)</f>
        <v>0</v>
      </c>
      <c r="G262" s="8">
        <f>IF(G261-Tabela4[[#This Row],[wielkosc_zamowienia]]+Tabela4[[#This Row],[Kolumna2]]&lt;0,G261+Tabela4[[#This Row],[Kolumna2]],G261-Tabela4[[#This Row],[wielkosc_zamowienia]]+Tabela4[[#This Row],[Kolumna2]])</f>
        <v>1300</v>
      </c>
      <c r="H262" s="8">
        <f>IF(G262-Tabela4[[#This Row],[wielkosc_zamowienia]]+Tabela4[[#This Row],[Kolumna2]]&lt;0,1,0)</f>
        <v>1</v>
      </c>
      <c r="I262" s="8"/>
    </row>
    <row r="263" spans="1:9" x14ac:dyDescent="0.25">
      <c r="A263">
        <v>262</v>
      </c>
      <c r="B263" s="1">
        <v>44326</v>
      </c>
      <c r="C263" s="1" t="str">
        <f>IF(OR(WEEKDAY(Tabela4[[#This Row],[data]])=1,WEEKDAY(Tabela4[[#This Row],[data]])=7),"5000","12000")</f>
        <v>12000</v>
      </c>
      <c r="D263" t="s">
        <v>5</v>
      </c>
      <c r="E263">
        <v>9620</v>
      </c>
      <c r="F263" s="7" t="str">
        <f>IF(Tabela4[[#This Row],[data]]&lt;&gt;B262,Tabela4[[#This Row],[Kolumna1]],0)</f>
        <v>12000</v>
      </c>
      <c r="G263" s="8">
        <f>IF(G262-Tabela4[[#This Row],[wielkosc_zamowienia]]+Tabela4[[#This Row],[Kolumna2]]&lt;0,G262+Tabela4[[#This Row],[Kolumna2]],G262-Tabela4[[#This Row],[wielkosc_zamowienia]]+Tabela4[[#This Row],[Kolumna2]])</f>
        <v>3680</v>
      </c>
      <c r="H263" s="8">
        <f>IF(G263-Tabela4[[#This Row],[wielkosc_zamowienia]]+Tabela4[[#This Row],[Kolumna2]]&lt;0,1,0)</f>
        <v>0</v>
      </c>
      <c r="I263" s="8"/>
    </row>
    <row r="264" spans="1:9" x14ac:dyDescent="0.25">
      <c r="A264">
        <v>263</v>
      </c>
      <c r="B264" s="1">
        <v>44327</v>
      </c>
      <c r="C264" s="1" t="str">
        <f>IF(OR(WEEKDAY(Tabela4[[#This Row],[data]])=1,WEEKDAY(Tabela4[[#This Row],[data]])=7),"5000","12000")</f>
        <v>12000</v>
      </c>
      <c r="D264" t="s">
        <v>6</v>
      </c>
      <c r="E264">
        <v>9630</v>
      </c>
      <c r="F264" s="7" t="str">
        <f>IF(Tabela4[[#This Row],[data]]&lt;&gt;B263,Tabela4[[#This Row],[Kolumna1]],0)</f>
        <v>12000</v>
      </c>
      <c r="G264" s="8">
        <f>IF(G263-Tabela4[[#This Row],[wielkosc_zamowienia]]+Tabela4[[#This Row],[Kolumna2]]&lt;0,G263+Tabela4[[#This Row],[Kolumna2]],G263-Tabela4[[#This Row],[wielkosc_zamowienia]]+Tabela4[[#This Row],[Kolumna2]])</f>
        <v>6050</v>
      </c>
      <c r="H264" s="8">
        <f>IF(G264-Tabela4[[#This Row],[wielkosc_zamowienia]]+Tabela4[[#This Row],[Kolumna2]]&lt;0,1,0)</f>
        <v>0</v>
      </c>
      <c r="I264" s="8"/>
    </row>
    <row r="265" spans="1:9" x14ac:dyDescent="0.25">
      <c r="A265">
        <v>264</v>
      </c>
      <c r="B265" s="1">
        <v>44328</v>
      </c>
      <c r="C265" s="1" t="str">
        <f>IF(OR(WEEKDAY(Tabela4[[#This Row],[data]])=1,WEEKDAY(Tabela4[[#This Row],[data]])=7),"5000","12000")</f>
        <v>12000</v>
      </c>
      <c r="D265" t="s">
        <v>6</v>
      </c>
      <c r="E265">
        <v>390</v>
      </c>
      <c r="F265" s="7" t="str">
        <f>IF(Tabela4[[#This Row],[data]]&lt;&gt;B264,Tabela4[[#This Row],[Kolumna1]],0)</f>
        <v>12000</v>
      </c>
      <c r="G265" s="8">
        <f>IF(G264-Tabela4[[#This Row],[wielkosc_zamowienia]]+Tabela4[[#This Row],[Kolumna2]]&lt;0,G264+Tabela4[[#This Row],[Kolumna2]],G264-Tabela4[[#This Row],[wielkosc_zamowienia]]+Tabela4[[#This Row],[Kolumna2]])</f>
        <v>17660</v>
      </c>
      <c r="H265" s="8">
        <f>IF(G265-Tabela4[[#This Row],[wielkosc_zamowienia]]+Tabela4[[#This Row],[Kolumna2]]&lt;0,1,0)</f>
        <v>0</v>
      </c>
      <c r="I265" s="8"/>
    </row>
    <row r="266" spans="1:9" x14ac:dyDescent="0.25">
      <c r="A266">
        <v>265</v>
      </c>
      <c r="B266" s="1">
        <v>44329</v>
      </c>
      <c r="C266" s="1" t="str">
        <f>IF(OR(WEEKDAY(Tabela4[[#This Row],[data]])=1,WEEKDAY(Tabela4[[#This Row],[data]])=7),"5000","12000")</f>
        <v>12000</v>
      </c>
      <c r="D266" t="s">
        <v>7</v>
      </c>
      <c r="E266">
        <v>7870</v>
      </c>
      <c r="F266" s="7" t="str">
        <f>IF(Tabela4[[#This Row],[data]]&lt;&gt;B265,Tabela4[[#This Row],[Kolumna1]],0)</f>
        <v>12000</v>
      </c>
      <c r="G266" s="8">
        <f>IF(G265-Tabela4[[#This Row],[wielkosc_zamowienia]]+Tabela4[[#This Row],[Kolumna2]]&lt;0,G265+Tabela4[[#This Row],[Kolumna2]],G265-Tabela4[[#This Row],[wielkosc_zamowienia]]+Tabela4[[#This Row],[Kolumna2]])</f>
        <v>21790</v>
      </c>
      <c r="H266" s="8">
        <f>IF(G266-Tabela4[[#This Row],[wielkosc_zamowienia]]+Tabela4[[#This Row],[Kolumna2]]&lt;0,1,0)</f>
        <v>0</v>
      </c>
      <c r="I266" s="8"/>
    </row>
    <row r="267" spans="1:9" x14ac:dyDescent="0.25">
      <c r="A267">
        <v>266</v>
      </c>
      <c r="B267" s="1">
        <v>44329</v>
      </c>
      <c r="C267" s="1" t="str">
        <f>IF(OR(WEEKDAY(Tabela4[[#This Row],[data]])=1,WEEKDAY(Tabela4[[#This Row],[data]])=7),"5000","12000")</f>
        <v>12000</v>
      </c>
      <c r="D267" t="s">
        <v>5</v>
      </c>
      <c r="E267">
        <v>4100</v>
      </c>
      <c r="F267" s="7">
        <f>IF(Tabela4[[#This Row],[data]]&lt;&gt;B266,Tabela4[[#This Row],[Kolumna1]],0)</f>
        <v>0</v>
      </c>
      <c r="G267" s="8">
        <f>IF(G266-Tabela4[[#This Row],[wielkosc_zamowienia]]+Tabela4[[#This Row],[Kolumna2]]&lt;0,G266+Tabela4[[#This Row],[Kolumna2]],G266-Tabela4[[#This Row],[wielkosc_zamowienia]]+Tabela4[[#This Row],[Kolumna2]])</f>
        <v>17690</v>
      </c>
      <c r="H267" s="8">
        <f>IF(G267-Tabela4[[#This Row],[wielkosc_zamowienia]]+Tabela4[[#This Row],[Kolumna2]]&lt;0,1,0)</f>
        <v>0</v>
      </c>
      <c r="I267" s="8"/>
    </row>
    <row r="268" spans="1:9" x14ac:dyDescent="0.25">
      <c r="A268">
        <v>267</v>
      </c>
      <c r="B268" s="1">
        <v>44329</v>
      </c>
      <c r="C268" s="1" t="str">
        <f>IF(OR(WEEKDAY(Tabela4[[#This Row],[data]])=1,WEEKDAY(Tabela4[[#This Row],[data]])=7),"5000","12000")</f>
        <v>12000</v>
      </c>
      <c r="D268" t="s">
        <v>4</v>
      </c>
      <c r="E268">
        <v>600</v>
      </c>
      <c r="F268" s="7">
        <f>IF(Tabela4[[#This Row],[data]]&lt;&gt;B267,Tabela4[[#This Row],[Kolumna1]],0)</f>
        <v>0</v>
      </c>
      <c r="G268" s="8">
        <f>IF(G267-Tabela4[[#This Row],[wielkosc_zamowienia]]+Tabela4[[#This Row],[Kolumna2]]&lt;0,G267+Tabela4[[#This Row],[Kolumna2]],G267-Tabela4[[#This Row],[wielkosc_zamowienia]]+Tabela4[[#This Row],[Kolumna2]])</f>
        <v>17090</v>
      </c>
      <c r="H268" s="8">
        <f>IF(G268-Tabela4[[#This Row],[wielkosc_zamowienia]]+Tabela4[[#This Row],[Kolumna2]]&lt;0,1,0)</f>
        <v>0</v>
      </c>
      <c r="I268" s="8"/>
    </row>
    <row r="269" spans="1:9" x14ac:dyDescent="0.25">
      <c r="A269">
        <v>268</v>
      </c>
      <c r="B269" s="1">
        <v>44330</v>
      </c>
      <c r="C269" s="1" t="str">
        <f>IF(OR(WEEKDAY(Tabela4[[#This Row],[data]])=1,WEEKDAY(Tabela4[[#This Row],[data]])=7),"5000","12000")</f>
        <v>12000</v>
      </c>
      <c r="D269" t="s">
        <v>4</v>
      </c>
      <c r="E269">
        <v>1170</v>
      </c>
      <c r="F269" s="7" t="str">
        <f>IF(Tabela4[[#This Row],[data]]&lt;&gt;B268,Tabela4[[#This Row],[Kolumna1]],0)</f>
        <v>12000</v>
      </c>
      <c r="G269" s="8">
        <f>IF(G268-Tabela4[[#This Row],[wielkosc_zamowienia]]+Tabela4[[#This Row],[Kolumna2]]&lt;0,G268+Tabela4[[#This Row],[Kolumna2]],G268-Tabela4[[#This Row],[wielkosc_zamowienia]]+Tabela4[[#This Row],[Kolumna2]])</f>
        <v>27920</v>
      </c>
      <c r="H269" s="8">
        <f>IF(G269-Tabela4[[#This Row],[wielkosc_zamowienia]]+Tabela4[[#This Row],[Kolumna2]]&lt;0,1,0)</f>
        <v>0</v>
      </c>
      <c r="I269" s="8"/>
    </row>
    <row r="270" spans="1:9" x14ac:dyDescent="0.25">
      <c r="A270">
        <v>269</v>
      </c>
      <c r="B270" s="1">
        <v>44330</v>
      </c>
      <c r="C270" s="1" t="str">
        <f>IF(OR(WEEKDAY(Tabela4[[#This Row],[data]])=1,WEEKDAY(Tabela4[[#This Row],[data]])=7),"5000","12000")</f>
        <v>12000</v>
      </c>
      <c r="D270" t="s">
        <v>7</v>
      </c>
      <c r="E270">
        <v>860</v>
      </c>
      <c r="F270" s="7">
        <f>IF(Tabela4[[#This Row],[data]]&lt;&gt;B269,Tabela4[[#This Row],[Kolumna1]],0)</f>
        <v>0</v>
      </c>
      <c r="G270" s="8">
        <f>IF(G269-Tabela4[[#This Row],[wielkosc_zamowienia]]+Tabela4[[#This Row],[Kolumna2]]&lt;0,G269+Tabela4[[#This Row],[Kolumna2]],G269-Tabela4[[#This Row],[wielkosc_zamowienia]]+Tabela4[[#This Row],[Kolumna2]])</f>
        <v>27060</v>
      </c>
      <c r="H270" s="8">
        <f>IF(G270-Tabela4[[#This Row],[wielkosc_zamowienia]]+Tabela4[[#This Row],[Kolumna2]]&lt;0,1,0)</f>
        <v>0</v>
      </c>
      <c r="I270" s="8"/>
    </row>
    <row r="271" spans="1:9" x14ac:dyDescent="0.25">
      <c r="A271">
        <v>270</v>
      </c>
      <c r="B271" s="1">
        <v>44331</v>
      </c>
      <c r="C271" s="1" t="str">
        <f>IF(OR(WEEKDAY(Tabela4[[#This Row],[data]])=1,WEEKDAY(Tabela4[[#This Row],[data]])=7),"5000","12000")</f>
        <v>5000</v>
      </c>
      <c r="D271" t="s">
        <v>6</v>
      </c>
      <c r="E271">
        <v>2350</v>
      </c>
      <c r="F271" s="7" t="str">
        <f>IF(Tabela4[[#This Row],[data]]&lt;&gt;B270,Tabela4[[#This Row],[Kolumna1]],0)</f>
        <v>5000</v>
      </c>
      <c r="G271" s="8">
        <f>IF(G270-Tabela4[[#This Row],[wielkosc_zamowienia]]+Tabela4[[#This Row],[Kolumna2]]&lt;0,G270+Tabela4[[#This Row],[Kolumna2]],G270-Tabela4[[#This Row],[wielkosc_zamowienia]]+Tabela4[[#This Row],[Kolumna2]])</f>
        <v>29710</v>
      </c>
      <c r="H271" s="8">
        <f>IF(G271-Tabela4[[#This Row],[wielkosc_zamowienia]]+Tabela4[[#This Row],[Kolumna2]]&lt;0,1,0)</f>
        <v>0</v>
      </c>
      <c r="I271" s="8"/>
    </row>
    <row r="272" spans="1:9" x14ac:dyDescent="0.25">
      <c r="A272">
        <v>271</v>
      </c>
      <c r="B272" s="1">
        <v>44331</v>
      </c>
      <c r="C272" s="1" t="str">
        <f>IF(OR(WEEKDAY(Tabela4[[#This Row],[data]])=1,WEEKDAY(Tabela4[[#This Row],[data]])=7),"5000","12000")</f>
        <v>5000</v>
      </c>
      <c r="D272" t="s">
        <v>7</v>
      </c>
      <c r="E272">
        <v>9230</v>
      </c>
      <c r="F272" s="7">
        <f>IF(Tabela4[[#This Row],[data]]&lt;&gt;B271,Tabela4[[#This Row],[Kolumna1]],0)</f>
        <v>0</v>
      </c>
      <c r="G272" s="8">
        <f>IF(G271-Tabela4[[#This Row],[wielkosc_zamowienia]]+Tabela4[[#This Row],[Kolumna2]]&lt;0,G271+Tabela4[[#This Row],[Kolumna2]],G271-Tabela4[[#This Row],[wielkosc_zamowienia]]+Tabela4[[#This Row],[Kolumna2]])</f>
        <v>20480</v>
      </c>
      <c r="H272" s="8">
        <f>IF(G272-Tabela4[[#This Row],[wielkosc_zamowienia]]+Tabela4[[#This Row],[Kolumna2]]&lt;0,1,0)</f>
        <v>0</v>
      </c>
      <c r="I272" s="8"/>
    </row>
    <row r="273" spans="1:9" x14ac:dyDescent="0.25">
      <c r="A273">
        <v>272</v>
      </c>
      <c r="B273" s="1">
        <v>44332</v>
      </c>
      <c r="C273" s="1" t="str">
        <f>IF(OR(WEEKDAY(Tabela4[[#This Row],[data]])=1,WEEKDAY(Tabela4[[#This Row],[data]])=7),"5000","12000")</f>
        <v>5000</v>
      </c>
      <c r="D273" t="s">
        <v>4</v>
      </c>
      <c r="E273">
        <v>1200</v>
      </c>
      <c r="F273" s="7" t="str">
        <f>IF(Tabela4[[#This Row],[data]]&lt;&gt;B272,Tabela4[[#This Row],[Kolumna1]],0)</f>
        <v>5000</v>
      </c>
      <c r="G273" s="8">
        <f>IF(G272-Tabela4[[#This Row],[wielkosc_zamowienia]]+Tabela4[[#This Row],[Kolumna2]]&lt;0,G272+Tabela4[[#This Row],[Kolumna2]],G272-Tabela4[[#This Row],[wielkosc_zamowienia]]+Tabela4[[#This Row],[Kolumna2]])</f>
        <v>24280</v>
      </c>
      <c r="H273" s="8">
        <f>IF(G273-Tabela4[[#This Row],[wielkosc_zamowienia]]+Tabela4[[#This Row],[Kolumna2]]&lt;0,1,0)</f>
        <v>0</v>
      </c>
      <c r="I273" s="8"/>
    </row>
    <row r="274" spans="1:9" x14ac:dyDescent="0.25">
      <c r="A274">
        <v>273</v>
      </c>
      <c r="B274" s="1">
        <v>44332</v>
      </c>
      <c r="C274" s="1" t="str">
        <f>IF(OR(WEEKDAY(Tabela4[[#This Row],[data]])=1,WEEKDAY(Tabela4[[#This Row],[data]])=7),"5000","12000")</f>
        <v>5000</v>
      </c>
      <c r="D274" t="s">
        <v>5</v>
      </c>
      <c r="E274">
        <v>7370</v>
      </c>
      <c r="F274" s="7">
        <f>IF(Tabela4[[#This Row],[data]]&lt;&gt;B273,Tabela4[[#This Row],[Kolumna1]],0)</f>
        <v>0</v>
      </c>
      <c r="G274" s="8">
        <f>IF(G273-Tabela4[[#This Row],[wielkosc_zamowienia]]+Tabela4[[#This Row],[Kolumna2]]&lt;0,G273+Tabela4[[#This Row],[Kolumna2]],G273-Tabela4[[#This Row],[wielkosc_zamowienia]]+Tabela4[[#This Row],[Kolumna2]])</f>
        <v>16910</v>
      </c>
      <c r="H274" s="8">
        <f>IF(G274-Tabela4[[#This Row],[wielkosc_zamowienia]]+Tabela4[[#This Row],[Kolumna2]]&lt;0,1,0)</f>
        <v>0</v>
      </c>
      <c r="I274" s="8"/>
    </row>
    <row r="275" spans="1:9" x14ac:dyDescent="0.25">
      <c r="A275">
        <v>274</v>
      </c>
      <c r="B275" s="1">
        <v>44333</v>
      </c>
      <c r="C275" s="1" t="str">
        <f>IF(OR(WEEKDAY(Tabela4[[#This Row],[data]])=1,WEEKDAY(Tabela4[[#This Row],[data]])=7),"5000","12000")</f>
        <v>12000</v>
      </c>
      <c r="D275" t="s">
        <v>4</v>
      </c>
      <c r="E275">
        <v>2210</v>
      </c>
      <c r="F275" s="7" t="str">
        <f>IF(Tabela4[[#This Row],[data]]&lt;&gt;B274,Tabela4[[#This Row],[Kolumna1]],0)</f>
        <v>12000</v>
      </c>
      <c r="G275" s="8">
        <f>IF(G274-Tabela4[[#This Row],[wielkosc_zamowienia]]+Tabela4[[#This Row],[Kolumna2]]&lt;0,G274+Tabela4[[#This Row],[Kolumna2]],G274-Tabela4[[#This Row],[wielkosc_zamowienia]]+Tabela4[[#This Row],[Kolumna2]])</f>
        <v>26700</v>
      </c>
      <c r="H275" s="8">
        <f>IF(G275-Tabela4[[#This Row],[wielkosc_zamowienia]]+Tabela4[[#This Row],[Kolumna2]]&lt;0,1,0)</f>
        <v>0</v>
      </c>
      <c r="I275" s="8"/>
    </row>
    <row r="276" spans="1:9" x14ac:dyDescent="0.25">
      <c r="A276">
        <v>275</v>
      </c>
      <c r="B276" s="1">
        <v>44334</v>
      </c>
      <c r="C276" s="1" t="str">
        <f>IF(OR(WEEKDAY(Tabela4[[#This Row],[data]])=1,WEEKDAY(Tabela4[[#This Row],[data]])=7),"5000","12000")</f>
        <v>12000</v>
      </c>
      <c r="D276" t="s">
        <v>4</v>
      </c>
      <c r="E276">
        <v>1170</v>
      </c>
      <c r="F276" s="7" t="str">
        <f>IF(Tabela4[[#This Row],[data]]&lt;&gt;B275,Tabela4[[#This Row],[Kolumna1]],0)</f>
        <v>12000</v>
      </c>
      <c r="G276" s="8">
        <f>IF(G275-Tabela4[[#This Row],[wielkosc_zamowienia]]+Tabela4[[#This Row],[Kolumna2]]&lt;0,G275+Tabela4[[#This Row],[Kolumna2]],G275-Tabela4[[#This Row],[wielkosc_zamowienia]]+Tabela4[[#This Row],[Kolumna2]])</f>
        <v>37530</v>
      </c>
      <c r="H276" s="8">
        <f>IF(G276-Tabela4[[#This Row],[wielkosc_zamowienia]]+Tabela4[[#This Row],[Kolumna2]]&lt;0,1,0)</f>
        <v>0</v>
      </c>
      <c r="I276" s="8"/>
    </row>
    <row r="277" spans="1:9" x14ac:dyDescent="0.25">
      <c r="A277">
        <v>276</v>
      </c>
      <c r="B277" s="1">
        <v>44334</v>
      </c>
      <c r="C277" s="1" t="str">
        <f>IF(OR(WEEKDAY(Tabela4[[#This Row],[data]])=1,WEEKDAY(Tabela4[[#This Row],[data]])=7),"5000","12000")</f>
        <v>12000</v>
      </c>
      <c r="D277" t="s">
        <v>6</v>
      </c>
      <c r="E277">
        <v>4170</v>
      </c>
      <c r="F277" s="7">
        <f>IF(Tabela4[[#This Row],[data]]&lt;&gt;B276,Tabela4[[#This Row],[Kolumna1]],0)</f>
        <v>0</v>
      </c>
      <c r="G277" s="8">
        <f>IF(G276-Tabela4[[#This Row],[wielkosc_zamowienia]]+Tabela4[[#This Row],[Kolumna2]]&lt;0,G276+Tabela4[[#This Row],[Kolumna2]],G276-Tabela4[[#This Row],[wielkosc_zamowienia]]+Tabela4[[#This Row],[Kolumna2]])</f>
        <v>33360</v>
      </c>
      <c r="H277" s="8">
        <f>IF(G277-Tabela4[[#This Row],[wielkosc_zamowienia]]+Tabela4[[#This Row],[Kolumna2]]&lt;0,1,0)</f>
        <v>0</v>
      </c>
      <c r="I277" s="8"/>
    </row>
    <row r="278" spans="1:9" x14ac:dyDescent="0.25">
      <c r="A278">
        <v>277</v>
      </c>
      <c r="B278" s="1">
        <v>44334</v>
      </c>
      <c r="C278" s="1" t="str">
        <f>IF(OR(WEEKDAY(Tabela4[[#This Row],[data]])=1,WEEKDAY(Tabela4[[#This Row],[data]])=7),"5000","12000")</f>
        <v>12000</v>
      </c>
      <c r="D278" t="s">
        <v>5</v>
      </c>
      <c r="E278">
        <v>7330</v>
      </c>
      <c r="F278" s="7">
        <f>IF(Tabela4[[#This Row],[data]]&lt;&gt;B277,Tabela4[[#This Row],[Kolumna1]],0)</f>
        <v>0</v>
      </c>
      <c r="G278" s="8">
        <f>IF(G277-Tabela4[[#This Row],[wielkosc_zamowienia]]+Tabela4[[#This Row],[Kolumna2]]&lt;0,G277+Tabela4[[#This Row],[Kolumna2]],G277-Tabela4[[#This Row],[wielkosc_zamowienia]]+Tabela4[[#This Row],[Kolumna2]])</f>
        <v>26030</v>
      </c>
      <c r="H278" s="8">
        <f>IF(G278-Tabela4[[#This Row],[wielkosc_zamowienia]]+Tabela4[[#This Row],[Kolumna2]]&lt;0,1,0)</f>
        <v>0</v>
      </c>
      <c r="I278" s="8"/>
    </row>
    <row r="279" spans="1:9" x14ac:dyDescent="0.25">
      <c r="A279">
        <v>278</v>
      </c>
      <c r="B279" s="1">
        <v>44335</v>
      </c>
      <c r="C279" s="1" t="str">
        <f>IF(OR(WEEKDAY(Tabela4[[#This Row],[data]])=1,WEEKDAY(Tabela4[[#This Row],[data]])=7),"5000","12000")</f>
        <v>12000</v>
      </c>
      <c r="D279" t="s">
        <v>6</v>
      </c>
      <c r="E279">
        <v>6170</v>
      </c>
      <c r="F279" s="7" t="str">
        <f>IF(Tabela4[[#This Row],[data]]&lt;&gt;B278,Tabela4[[#This Row],[Kolumna1]],0)</f>
        <v>12000</v>
      </c>
      <c r="G279" s="8">
        <f>IF(G278-Tabela4[[#This Row],[wielkosc_zamowienia]]+Tabela4[[#This Row],[Kolumna2]]&lt;0,G278+Tabela4[[#This Row],[Kolumna2]],G278-Tabela4[[#This Row],[wielkosc_zamowienia]]+Tabela4[[#This Row],[Kolumna2]])</f>
        <v>31860</v>
      </c>
      <c r="H279" s="8">
        <f>IF(G279-Tabela4[[#This Row],[wielkosc_zamowienia]]+Tabela4[[#This Row],[Kolumna2]]&lt;0,1,0)</f>
        <v>0</v>
      </c>
      <c r="I279" s="8"/>
    </row>
    <row r="280" spans="1:9" x14ac:dyDescent="0.25">
      <c r="A280">
        <v>279</v>
      </c>
      <c r="B280" s="1">
        <v>44335</v>
      </c>
      <c r="C280" s="1" t="str">
        <f>IF(OR(WEEKDAY(Tabela4[[#This Row],[data]])=1,WEEKDAY(Tabela4[[#This Row],[data]])=7),"5000","12000")</f>
        <v>12000</v>
      </c>
      <c r="D280" t="s">
        <v>7</v>
      </c>
      <c r="E280">
        <v>5020</v>
      </c>
      <c r="F280" s="7">
        <f>IF(Tabela4[[#This Row],[data]]&lt;&gt;B279,Tabela4[[#This Row],[Kolumna1]],0)</f>
        <v>0</v>
      </c>
      <c r="G280" s="8">
        <f>IF(G279-Tabela4[[#This Row],[wielkosc_zamowienia]]+Tabela4[[#This Row],[Kolumna2]]&lt;0,G279+Tabela4[[#This Row],[Kolumna2]],G279-Tabela4[[#This Row],[wielkosc_zamowienia]]+Tabela4[[#This Row],[Kolumna2]])</f>
        <v>26840</v>
      </c>
      <c r="H280" s="8">
        <f>IF(G280-Tabela4[[#This Row],[wielkosc_zamowienia]]+Tabela4[[#This Row],[Kolumna2]]&lt;0,1,0)</f>
        <v>0</v>
      </c>
      <c r="I280" s="8"/>
    </row>
    <row r="281" spans="1:9" x14ac:dyDescent="0.25">
      <c r="A281">
        <v>280</v>
      </c>
      <c r="B281" s="1">
        <v>44335</v>
      </c>
      <c r="C281" s="1" t="str">
        <f>IF(OR(WEEKDAY(Tabela4[[#This Row],[data]])=1,WEEKDAY(Tabela4[[#This Row],[data]])=7),"5000","12000")</f>
        <v>12000</v>
      </c>
      <c r="D281" t="s">
        <v>4</v>
      </c>
      <c r="E281">
        <v>4470</v>
      </c>
      <c r="F281" s="7">
        <f>IF(Tabela4[[#This Row],[data]]&lt;&gt;B280,Tabela4[[#This Row],[Kolumna1]],0)</f>
        <v>0</v>
      </c>
      <c r="G281" s="8">
        <f>IF(G280-Tabela4[[#This Row],[wielkosc_zamowienia]]+Tabela4[[#This Row],[Kolumna2]]&lt;0,G280+Tabela4[[#This Row],[Kolumna2]],G280-Tabela4[[#This Row],[wielkosc_zamowienia]]+Tabela4[[#This Row],[Kolumna2]])</f>
        <v>22370</v>
      </c>
      <c r="H281" s="8">
        <f>IF(G281-Tabela4[[#This Row],[wielkosc_zamowienia]]+Tabela4[[#This Row],[Kolumna2]]&lt;0,1,0)</f>
        <v>0</v>
      </c>
      <c r="I281" s="8"/>
    </row>
    <row r="282" spans="1:9" x14ac:dyDescent="0.25">
      <c r="A282">
        <v>281</v>
      </c>
      <c r="B282" s="1">
        <v>44335</v>
      </c>
      <c r="C282" s="1" t="str">
        <f>IF(OR(WEEKDAY(Tabela4[[#This Row],[data]])=1,WEEKDAY(Tabela4[[#This Row],[data]])=7),"5000","12000")</f>
        <v>12000</v>
      </c>
      <c r="D282" t="s">
        <v>5</v>
      </c>
      <c r="E282">
        <v>8450</v>
      </c>
      <c r="F282" s="7">
        <f>IF(Tabela4[[#This Row],[data]]&lt;&gt;B281,Tabela4[[#This Row],[Kolumna1]],0)</f>
        <v>0</v>
      </c>
      <c r="G282" s="8">
        <f>IF(G281-Tabela4[[#This Row],[wielkosc_zamowienia]]+Tabela4[[#This Row],[Kolumna2]]&lt;0,G281+Tabela4[[#This Row],[Kolumna2]],G281-Tabela4[[#This Row],[wielkosc_zamowienia]]+Tabela4[[#This Row],[Kolumna2]])</f>
        <v>13920</v>
      </c>
      <c r="H282" s="8">
        <f>IF(G282-Tabela4[[#This Row],[wielkosc_zamowienia]]+Tabela4[[#This Row],[Kolumna2]]&lt;0,1,0)</f>
        <v>0</v>
      </c>
      <c r="I282" s="8"/>
    </row>
    <row r="283" spans="1:9" x14ac:dyDescent="0.25">
      <c r="A283">
        <v>282</v>
      </c>
      <c r="B283" s="1">
        <v>44336</v>
      </c>
      <c r="C283" s="1" t="str">
        <f>IF(OR(WEEKDAY(Tabela4[[#This Row],[data]])=1,WEEKDAY(Tabela4[[#This Row],[data]])=7),"5000","12000")</f>
        <v>12000</v>
      </c>
      <c r="D283" t="s">
        <v>4</v>
      </c>
      <c r="E283">
        <v>2250</v>
      </c>
      <c r="F283" s="7" t="str">
        <f>IF(Tabela4[[#This Row],[data]]&lt;&gt;B282,Tabela4[[#This Row],[Kolumna1]],0)</f>
        <v>12000</v>
      </c>
      <c r="G283" s="8">
        <f>IF(G282-Tabela4[[#This Row],[wielkosc_zamowienia]]+Tabela4[[#This Row],[Kolumna2]]&lt;0,G282+Tabela4[[#This Row],[Kolumna2]],G282-Tabela4[[#This Row],[wielkosc_zamowienia]]+Tabela4[[#This Row],[Kolumna2]])</f>
        <v>23670</v>
      </c>
      <c r="H283" s="8">
        <f>IF(G283-Tabela4[[#This Row],[wielkosc_zamowienia]]+Tabela4[[#This Row],[Kolumna2]]&lt;0,1,0)</f>
        <v>0</v>
      </c>
      <c r="I283" s="8"/>
    </row>
    <row r="284" spans="1:9" x14ac:dyDescent="0.25">
      <c r="A284">
        <v>283</v>
      </c>
      <c r="B284" s="1">
        <v>44336</v>
      </c>
      <c r="C284" s="1" t="str">
        <f>IF(OR(WEEKDAY(Tabela4[[#This Row],[data]])=1,WEEKDAY(Tabela4[[#This Row],[data]])=7),"5000","12000")</f>
        <v>12000</v>
      </c>
      <c r="D284" t="s">
        <v>5</v>
      </c>
      <c r="E284">
        <v>6050</v>
      </c>
      <c r="F284" s="7">
        <f>IF(Tabela4[[#This Row],[data]]&lt;&gt;B283,Tabela4[[#This Row],[Kolumna1]],0)</f>
        <v>0</v>
      </c>
      <c r="G284" s="8">
        <f>IF(G283-Tabela4[[#This Row],[wielkosc_zamowienia]]+Tabela4[[#This Row],[Kolumna2]]&lt;0,G283+Tabela4[[#This Row],[Kolumna2]],G283-Tabela4[[#This Row],[wielkosc_zamowienia]]+Tabela4[[#This Row],[Kolumna2]])</f>
        <v>17620</v>
      </c>
      <c r="H284" s="8">
        <f>IF(G284-Tabela4[[#This Row],[wielkosc_zamowienia]]+Tabela4[[#This Row],[Kolumna2]]&lt;0,1,0)</f>
        <v>0</v>
      </c>
      <c r="I284" s="8"/>
    </row>
    <row r="285" spans="1:9" x14ac:dyDescent="0.25">
      <c r="A285">
        <v>284</v>
      </c>
      <c r="B285" s="1">
        <v>44337</v>
      </c>
      <c r="C285" s="1" t="str">
        <f>IF(OR(WEEKDAY(Tabela4[[#This Row],[data]])=1,WEEKDAY(Tabela4[[#This Row],[data]])=7),"5000","12000")</f>
        <v>12000</v>
      </c>
      <c r="D285" t="s">
        <v>5</v>
      </c>
      <c r="E285">
        <v>5490</v>
      </c>
      <c r="F285" s="7" t="str">
        <f>IF(Tabela4[[#This Row],[data]]&lt;&gt;B284,Tabela4[[#This Row],[Kolumna1]],0)</f>
        <v>12000</v>
      </c>
      <c r="G285" s="8">
        <f>IF(G284-Tabela4[[#This Row],[wielkosc_zamowienia]]+Tabela4[[#This Row],[Kolumna2]]&lt;0,G284+Tabela4[[#This Row],[Kolumna2]],G284-Tabela4[[#This Row],[wielkosc_zamowienia]]+Tabela4[[#This Row],[Kolumna2]])</f>
        <v>24130</v>
      </c>
      <c r="H285" s="8">
        <f>IF(G285-Tabela4[[#This Row],[wielkosc_zamowienia]]+Tabela4[[#This Row],[Kolumna2]]&lt;0,1,0)</f>
        <v>0</v>
      </c>
      <c r="I285" s="8"/>
    </row>
    <row r="286" spans="1:9" x14ac:dyDescent="0.25">
      <c r="A286">
        <v>285</v>
      </c>
      <c r="B286" s="1">
        <v>44338</v>
      </c>
      <c r="C286" s="1" t="str">
        <f>IF(OR(WEEKDAY(Tabela4[[#This Row],[data]])=1,WEEKDAY(Tabela4[[#This Row],[data]])=7),"5000","12000")</f>
        <v>5000</v>
      </c>
      <c r="D286" t="s">
        <v>7</v>
      </c>
      <c r="E286">
        <v>3000</v>
      </c>
      <c r="F286" s="7" t="str">
        <f>IF(Tabela4[[#This Row],[data]]&lt;&gt;B285,Tabela4[[#This Row],[Kolumna1]],0)</f>
        <v>5000</v>
      </c>
      <c r="G286" s="8">
        <f>IF(G285-Tabela4[[#This Row],[wielkosc_zamowienia]]+Tabela4[[#This Row],[Kolumna2]]&lt;0,G285+Tabela4[[#This Row],[Kolumna2]],G285-Tabela4[[#This Row],[wielkosc_zamowienia]]+Tabela4[[#This Row],[Kolumna2]])</f>
        <v>26130</v>
      </c>
      <c r="H286" s="8">
        <f>IF(G286-Tabela4[[#This Row],[wielkosc_zamowienia]]+Tabela4[[#This Row],[Kolumna2]]&lt;0,1,0)</f>
        <v>0</v>
      </c>
      <c r="I286" s="8"/>
    </row>
    <row r="287" spans="1:9" x14ac:dyDescent="0.25">
      <c r="A287">
        <v>286</v>
      </c>
      <c r="B287" s="1">
        <v>44338</v>
      </c>
      <c r="C287" s="1" t="str">
        <f>IF(OR(WEEKDAY(Tabela4[[#This Row],[data]])=1,WEEKDAY(Tabela4[[#This Row],[data]])=7),"5000","12000")</f>
        <v>5000</v>
      </c>
      <c r="D287" t="s">
        <v>6</v>
      </c>
      <c r="E287">
        <v>9670</v>
      </c>
      <c r="F287" s="7">
        <f>IF(Tabela4[[#This Row],[data]]&lt;&gt;B286,Tabela4[[#This Row],[Kolumna1]],0)</f>
        <v>0</v>
      </c>
      <c r="G287" s="8">
        <f>IF(G286-Tabela4[[#This Row],[wielkosc_zamowienia]]+Tabela4[[#This Row],[Kolumna2]]&lt;0,G286+Tabela4[[#This Row],[Kolumna2]],G286-Tabela4[[#This Row],[wielkosc_zamowienia]]+Tabela4[[#This Row],[Kolumna2]])</f>
        <v>16460</v>
      </c>
      <c r="H287" s="8">
        <f>IF(G287-Tabela4[[#This Row],[wielkosc_zamowienia]]+Tabela4[[#This Row],[Kolumna2]]&lt;0,1,0)</f>
        <v>0</v>
      </c>
      <c r="I287" s="8"/>
    </row>
    <row r="288" spans="1:9" x14ac:dyDescent="0.25">
      <c r="A288">
        <v>287</v>
      </c>
      <c r="B288" s="1">
        <v>44339</v>
      </c>
      <c r="C288" s="1" t="str">
        <f>IF(OR(WEEKDAY(Tabela4[[#This Row],[data]])=1,WEEKDAY(Tabela4[[#This Row],[data]])=7),"5000","12000")</f>
        <v>5000</v>
      </c>
      <c r="D288" t="s">
        <v>7</v>
      </c>
      <c r="E288">
        <v>3710</v>
      </c>
      <c r="F288" s="7" t="str">
        <f>IF(Tabela4[[#This Row],[data]]&lt;&gt;B287,Tabela4[[#This Row],[Kolumna1]],0)</f>
        <v>5000</v>
      </c>
      <c r="G288" s="8">
        <f>IF(G287-Tabela4[[#This Row],[wielkosc_zamowienia]]+Tabela4[[#This Row],[Kolumna2]]&lt;0,G287+Tabela4[[#This Row],[Kolumna2]],G287-Tabela4[[#This Row],[wielkosc_zamowienia]]+Tabela4[[#This Row],[Kolumna2]])</f>
        <v>17750</v>
      </c>
      <c r="H288" s="8">
        <f>IF(G288-Tabela4[[#This Row],[wielkosc_zamowienia]]+Tabela4[[#This Row],[Kolumna2]]&lt;0,1,0)</f>
        <v>0</v>
      </c>
      <c r="I288" s="8"/>
    </row>
    <row r="289" spans="1:9" x14ac:dyDescent="0.25">
      <c r="A289">
        <v>288</v>
      </c>
      <c r="B289" s="1">
        <v>44339</v>
      </c>
      <c r="C289" s="1" t="str">
        <f>IF(OR(WEEKDAY(Tabela4[[#This Row],[data]])=1,WEEKDAY(Tabela4[[#This Row],[data]])=7),"5000","12000")</f>
        <v>5000</v>
      </c>
      <c r="D289" t="s">
        <v>5</v>
      </c>
      <c r="E289">
        <v>2680</v>
      </c>
      <c r="F289" s="7">
        <f>IF(Tabela4[[#This Row],[data]]&lt;&gt;B288,Tabela4[[#This Row],[Kolumna1]],0)</f>
        <v>0</v>
      </c>
      <c r="G289" s="8">
        <f>IF(G288-Tabela4[[#This Row],[wielkosc_zamowienia]]+Tabela4[[#This Row],[Kolumna2]]&lt;0,G288+Tabela4[[#This Row],[Kolumna2]],G288-Tabela4[[#This Row],[wielkosc_zamowienia]]+Tabela4[[#This Row],[Kolumna2]])</f>
        <v>15070</v>
      </c>
      <c r="H289" s="8">
        <f>IF(G289-Tabela4[[#This Row],[wielkosc_zamowienia]]+Tabela4[[#This Row],[Kolumna2]]&lt;0,1,0)</f>
        <v>0</v>
      </c>
      <c r="I289" s="8"/>
    </row>
    <row r="290" spans="1:9" x14ac:dyDescent="0.25">
      <c r="A290">
        <v>289</v>
      </c>
      <c r="B290" s="1">
        <v>44339</v>
      </c>
      <c r="C290" s="1" t="str">
        <f>IF(OR(WEEKDAY(Tabela4[[#This Row],[data]])=1,WEEKDAY(Tabela4[[#This Row],[data]])=7),"5000","12000")</f>
        <v>5000</v>
      </c>
      <c r="D290" t="s">
        <v>4</v>
      </c>
      <c r="E290">
        <v>4700</v>
      </c>
      <c r="F290" s="7">
        <f>IF(Tabela4[[#This Row],[data]]&lt;&gt;B289,Tabela4[[#This Row],[Kolumna1]],0)</f>
        <v>0</v>
      </c>
      <c r="G290" s="8">
        <f>IF(G289-Tabela4[[#This Row],[wielkosc_zamowienia]]+Tabela4[[#This Row],[Kolumna2]]&lt;0,G289+Tabela4[[#This Row],[Kolumna2]],G289-Tabela4[[#This Row],[wielkosc_zamowienia]]+Tabela4[[#This Row],[Kolumna2]])</f>
        <v>10370</v>
      </c>
      <c r="H290" s="8">
        <f>IF(G290-Tabela4[[#This Row],[wielkosc_zamowienia]]+Tabela4[[#This Row],[Kolumna2]]&lt;0,1,0)</f>
        <v>0</v>
      </c>
      <c r="I290" s="8"/>
    </row>
    <row r="291" spans="1:9" x14ac:dyDescent="0.25">
      <c r="A291">
        <v>290</v>
      </c>
      <c r="B291" s="1">
        <v>44340</v>
      </c>
      <c r="C291" s="1" t="str">
        <f>IF(OR(WEEKDAY(Tabela4[[#This Row],[data]])=1,WEEKDAY(Tabela4[[#This Row],[data]])=7),"5000","12000")</f>
        <v>12000</v>
      </c>
      <c r="D291" t="s">
        <v>4</v>
      </c>
      <c r="E291">
        <v>1830</v>
      </c>
      <c r="F291" s="7" t="str">
        <f>IF(Tabela4[[#This Row],[data]]&lt;&gt;B290,Tabela4[[#This Row],[Kolumna1]],0)</f>
        <v>12000</v>
      </c>
      <c r="G291" s="8">
        <f>IF(G290-Tabela4[[#This Row],[wielkosc_zamowienia]]+Tabela4[[#This Row],[Kolumna2]]&lt;0,G290+Tabela4[[#This Row],[Kolumna2]],G290-Tabela4[[#This Row],[wielkosc_zamowienia]]+Tabela4[[#This Row],[Kolumna2]])</f>
        <v>20540</v>
      </c>
      <c r="H291" s="8">
        <f>IF(G291-Tabela4[[#This Row],[wielkosc_zamowienia]]+Tabela4[[#This Row],[Kolumna2]]&lt;0,1,0)</f>
        <v>0</v>
      </c>
      <c r="I291" s="8"/>
    </row>
    <row r="292" spans="1:9" x14ac:dyDescent="0.25">
      <c r="A292">
        <v>291</v>
      </c>
      <c r="B292" s="1">
        <v>44340</v>
      </c>
      <c r="C292" s="1" t="str">
        <f>IF(OR(WEEKDAY(Tabela4[[#This Row],[data]])=1,WEEKDAY(Tabela4[[#This Row],[data]])=7),"5000","12000")</f>
        <v>12000</v>
      </c>
      <c r="D292" t="s">
        <v>5</v>
      </c>
      <c r="E292">
        <v>4100</v>
      </c>
      <c r="F292" s="7">
        <f>IF(Tabela4[[#This Row],[data]]&lt;&gt;B291,Tabela4[[#This Row],[Kolumna1]],0)</f>
        <v>0</v>
      </c>
      <c r="G292" s="8">
        <f>IF(G291-Tabela4[[#This Row],[wielkosc_zamowienia]]+Tabela4[[#This Row],[Kolumna2]]&lt;0,G291+Tabela4[[#This Row],[Kolumna2]],G291-Tabela4[[#This Row],[wielkosc_zamowienia]]+Tabela4[[#This Row],[Kolumna2]])</f>
        <v>16440</v>
      </c>
      <c r="H292" s="8">
        <f>IF(G292-Tabela4[[#This Row],[wielkosc_zamowienia]]+Tabela4[[#This Row],[Kolumna2]]&lt;0,1,0)</f>
        <v>0</v>
      </c>
      <c r="I292" s="8"/>
    </row>
    <row r="293" spans="1:9" x14ac:dyDescent="0.25">
      <c r="A293">
        <v>292</v>
      </c>
      <c r="B293" s="1">
        <v>44341</v>
      </c>
      <c r="C293" s="1" t="str">
        <f>IF(OR(WEEKDAY(Tabela4[[#This Row],[data]])=1,WEEKDAY(Tabela4[[#This Row],[data]])=7),"5000","12000")</f>
        <v>12000</v>
      </c>
      <c r="D293" t="s">
        <v>7</v>
      </c>
      <c r="E293">
        <v>7870</v>
      </c>
      <c r="F293" s="7" t="str">
        <f>IF(Tabela4[[#This Row],[data]]&lt;&gt;B292,Tabela4[[#This Row],[Kolumna1]],0)</f>
        <v>12000</v>
      </c>
      <c r="G293" s="8">
        <f>IF(G292-Tabela4[[#This Row],[wielkosc_zamowienia]]+Tabela4[[#This Row],[Kolumna2]]&lt;0,G292+Tabela4[[#This Row],[Kolumna2]],G292-Tabela4[[#This Row],[wielkosc_zamowienia]]+Tabela4[[#This Row],[Kolumna2]])</f>
        <v>20570</v>
      </c>
      <c r="H293" s="8">
        <f>IF(G293-Tabela4[[#This Row],[wielkosc_zamowienia]]+Tabela4[[#This Row],[Kolumna2]]&lt;0,1,0)</f>
        <v>0</v>
      </c>
      <c r="I293" s="8"/>
    </row>
    <row r="294" spans="1:9" x14ac:dyDescent="0.25">
      <c r="A294">
        <v>293</v>
      </c>
      <c r="B294" s="1">
        <v>44341</v>
      </c>
      <c r="C294" s="1" t="str">
        <f>IF(OR(WEEKDAY(Tabela4[[#This Row],[data]])=1,WEEKDAY(Tabela4[[#This Row],[data]])=7),"5000","12000")</f>
        <v>12000</v>
      </c>
      <c r="D294" t="s">
        <v>5</v>
      </c>
      <c r="E294">
        <v>7160</v>
      </c>
      <c r="F294" s="7">
        <f>IF(Tabela4[[#This Row],[data]]&lt;&gt;B293,Tabela4[[#This Row],[Kolumna1]],0)</f>
        <v>0</v>
      </c>
      <c r="G294" s="8">
        <f>IF(G293-Tabela4[[#This Row],[wielkosc_zamowienia]]+Tabela4[[#This Row],[Kolumna2]]&lt;0,G293+Tabela4[[#This Row],[Kolumna2]],G293-Tabela4[[#This Row],[wielkosc_zamowienia]]+Tabela4[[#This Row],[Kolumna2]])</f>
        <v>13410</v>
      </c>
      <c r="H294" s="8">
        <f>IF(G294-Tabela4[[#This Row],[wielkosc_zamowienia]]+Tabela4[[#This Row],[Kolumna2]]&lt;0,1,0)</f>
        <v>0</v>
      </c>
      <c r="I294" s="8"/>
    </row>
    <row r="295" spans="1:9" x14ac:dyDescent="0.25">
      <c r="A295">
        <v>294</v>
      </c>
      <c r="B295" s="1">
        <v>44341</v>
      </c>
      <c r="C295" s="1" t="str">
        <f>IF(OR(WEEKDAY(Tabela4[[#This Row],[data]])=1,WEEKDAY(Tabela4[[#This Row],[data]])=7),"5000","12000")</f>
        <v>12000</v>
      </c>
      <c r="D295" t="s">
        <v>6</v>
      </c>
      <c r="E295">
        <v>9200</v>
      </c>
      <c r="F295" s="7">
        <f>IF(Tabela4[[#This Row],[data]]&lt;&gt;B294,Tabela4[[#This Row],[Kolumna1]],0)</f>
        <v>0</v>
      </c>
      <c r="G295" s="8">
        <f>IF(G294-Tabela4[[#This Row],[wielkosc_zamowienia]]+Tabela4[[#This Row],[Kolumna2]]&lt;0,G294+Tabela4[[#This Row],[Kolumna2]],G294-Tabela4[[#This Row],[wielkosc_zamowienia]]+Tabela4[[#This Row],[Kolumna2]])</f>
        <v>4210</v>
      </c>
      <c r="H295" s="8">
        <f>IF(G295-Tabela4[[#This Row],[wielkosc_zamowienia]]+Tabela4[[#This Row],[Kolumna2]]&lt;0,1,0)</f>
        <v>1</v>
      </c>
      <c r="I295" s="8"/>
    </row>
    <row r="296" spans="1:9" x14ac:dyDescent="0.25">
      <c r="A296">
        <v>295</v>
      </c>
      <c r="B296" s="1">
        <v>44342</v>
      </c>
      <c r="C296" s="1" t="str">
        <f>IF(OR(WEEKDAY(Tabela4[[#This Row],[data]])=1,WEEKDAY(Tabela4[[#This Row],[data]])=7),"5000","12000")</f>
        <v>12000</v>
      </c>
      <c r="D296" t="s">
        <v>5</v>
      </c>
      <c r="E296">
        <v>7390</v>
      </c>
      <c r="F296" s="7" t="str">
        <f>IF(Tabela4[[#This Row],[data]]&lt;&gt;B295,Tabela4[[#This Row],[Kolumna1]],0)</f>
        <v>12000</v>
      </c>
      <c r="G296" s="8">
        <f>IF(G295-Tabela4[[#This Row],[wielkosc_zamowienia]]+Tabela4[[#This Row],[Kolumna2]]&lt;0,G295+Tabela4[[#This Row],[Kolumna2]],G295-Tabela4[[#This Row],[wielkosc_zamowienia]]+Tabela4[[#This Row],[Kolumna2]])</f>
        <v>8820</v>
      </c>
      <c r="H296" s="8">
        <f>IF(G296-Tabela4[[#This Row],[wielkosc_zamowienia]]+Tabela4[[#This Row],[Kolumna2]]&lt;0,1,0)</f>
        <v>0</v>
      </c>
      <c r="I296" s="8"/>
    </row>
    <row r="297" spans="1:9" x14ac:dyDescent="0.25">
      <c r="A297">
        <v>296</v>
      </c>
      <c r="B297" s="1">
        <v>44342</v>
      </c>
      <c r="C297" s="1" t="str">
        <f>IF(OR(WEEKDAY(Tabela4[[#This Row],[data]])=1,WEEKDAY(Tabela4[[#This Row],[data]])=7),"5000","12000")</f>
        <v>12000</v>
      </c>
      <c r="D297" t="s">
        <v>4</v>
      </c>
      <c r="E297">
        <v>4560</v>
      </c>
      <c r="F297" s="7">
        <f>IF(Tabela4[[#This Row],[data]]&lt;&gt;B296,Tabela4[[#This Row],[Kolumna1]],0)</f>
        <v>0</v>
      </c>
      <c r="G297" s="8">
        <f>IF(G296-Tabela4[[#This Row],[wielkosc_zamowienia]]+Tabela4[[#This Row],[Kolumna2]]&lt;0,G296+Tabela4[[#This Row],[Kolumna2]],G296-Tabela4[[#This Row],[wielkosc_zamowienia]]+Tabela4[[#This Row],[Kolumna2]])</f>
        <v>4260</v>
      </c>
      <c r="H297" s="8">
        <f>IF(G297-Tabela4[[#This Row],[wielkosc_zamowienia]]+Tabela4[[#This Row],[Kolumna2]]&lt;0,1,0)</f>
        <v>1</v>
      </c>
      <c r="I297" s="8"/>
    </row>
    <row r="298" spans="1:9" x14ac:dyDescent="0.25">
      <c r="A298">
        <v>297</v>
      </c>
      <c r="B298" s="1">
        <v>44343</v>
      </c>
      <c r="C298" s="1" t="str">
        <f>IF(OR(WEEKDAY(Tabela4[[#This Row],[data]])=1,WEEKDAY(Tabela4[[#This Row],[data]])=7),"5000","12000")</f>
        <v>12000</v>
      </c>
      <c r="D298" t="s">
        <v>5</v>
      </c>
      <c r="E298">
        <v>8680</v>
      </c>
      <c r="F298" s="7" t="str">
        <f>IF(Tabela4[[#This Row],[data]]&lt;&gt;B297,Tabela4[[#This Row],[Kolumna1]],0)</f>
        <v>12000</v>
      </c>
      <c r="G298" s="8">
        <f>IF(G297-Tabela4[[#This Row],[wielkosc_zamowienia]]+Tabela4[[#This Row],[Kolumna2]]&lt;0,G297+Tabela4[[#This Row],[Kolumna2]],G297-Tabela4[[#This Row],[wielkosc_zamowienia]]+Tabela4[[#This Row],[Kolumna2]])</f>
        <v>7580</v>
      </c>
      <c r="H298" s="8">
        <f>IF(G298-Tabela4[[#This Row],[wielkosc_zamowienia]]+Tabela4[[#This Row],[Kolumna2]]&lt;0,1,0)</f>
        <v>0</v>
      </c>
      <c r="I298" s="8"/>
    </row>
    <row r="299" spans="1:9" x14ac:dyDescent="0.25">
      <c r="A299">
        <v>298</v>
      </c>
      <c r="B299" s="1">
        <v>44343</v>
      </c>
      <c r="C299" s="1" t="str">
        <f>IF(OR(WEEKDAY(Tabela4[[#This Row],[data]])=1,WEEKDAY(Tabela4[[#This Row],[data]])=7),"5000","12000")</f>
        <v>12000</v>
      </c>
      <c r="D299" t="s">
        <v>4</v>
      </c>
      <c r="E299">
        <v>3110</v>
      </c>
      <c r="F299" s="7">
        <f>IF(Tabela4[[#This Row],[data]]&lt;&gt;B298,Tabela4[[#This Row],[Kolumna1]],0)</f>
        <v>0</v>
      </c>
      <c r="G299" s="8">
        <f>IF(G298-Tabela4[[#This Row],[wielkosc_zamowienia]]+Tabela4[[#This Row],[Kolumna2]]&lt;0,G298+Tabela4[[#This Row],[Kolumna2]],G298-Tabela4[[#This Row],[wielkosc_zamowienia]]+Tabela4[[#This Row],[Kolumna2]])</f>
        <v>4470</v>
      </c>
      <c r="H299" s="8">
        <f>IF(G299-Tabela4[[#This Row],[wielkosc_zamowienia]]+Tabela4[[#This Row],[Kolumna2]]&lt;0,1,0)</f>
        <v>0</v>
      </c>
      <c r="I299" s="8"/>
    </row>
    <row r="300" spans="1:9" x14ac:dyDescent="0.25">
      <c r="A300">
        <v>299</v>
      </c>
      <c r="B300" s="1">
        <v>44343</v>
      </c>
      <c r="C300" s="1" t="str">
        <f>IF(OR(WEEKDAY(Tabela4[[#This Row],[data]])=1,WEEKDAY(Tabela4[[#This Row],[data]])=7),"5000","12000")</f>
        <v>12000</v>
      </c>
      <c r="D300" t="s">
        <v>7</v>
      </c>
      <c r="E300">
        <v>8770</v>
      </c>
      <c r="F300" s="7">
        <f>IF(Tabela4[[#This Row],[data]]&lt;&gt;B299,Tabela4[[#This Row],[Kolumna1]],0)</f>
        <v>0</v>
      </c>
      <c r="G300" s="8">
        <f>IF(G299-Tabela4[[#This Row],[wielkosc_zamowienia]]+Tabela4[[#This Row],[Kolumna2]]&lt;0,G299+Tabela4[[#This Row],[Kolumna2]],G299-Tabela4[[#This Row],[wielkosc_zamowienia]]+Tabela4[[#This Row],[Kolumna2]])</f>
        <v>4470</v>
      </c>
      <c r="H300" s="8">
        <f>IF(G300-Tabela4[[#This Row],[wielkosc_zamowienia]]+Tabela4[[#This Row],[Kolumna2]]&lt;0,1,0)</f>
        <v>1</v>
      </c>
      <c r="I300" s="8"/>
    </row>
    <row r="301" spans="1:9" x14ac:dyDescent="0.25">
      <c r="A301">
        <v>300</v>
      </c>
      <c r="B301" s="1">
        <v>44344</v>
      </c>
      <c r="C301" s="1" t="str">
        <f>IF(OR(WEEKDAY(Tabela4[[#This Row],[data]])=1,WEEKDAY(Tabela4[[#This Row],[data]])=7),"5000","12000")</f>
        <v>12000</v>
      </c>
      <c r="D301" t="s">
        <v>7</v>
      </c>
      <c r="E301">
        <v>6900</v>
      </c>
      <c r="F301" s="7" t="str">
        <f>IF(Tabela4[[#This Row],[data]]&lt;&gt;B300,Tabela4[[#This Row],[Kolumna1]],0)</f>
        <v>12000</v>
      </c>
      <c r="G301" s="8">
        <f>IF(G300-Tabela4[[#This Row],[wielkosc_zamowienia]]+Tabela4[[#This Row],[Kolumna2]]&lt;0,G300+Tabela4[[#This Row],[Kolumna2]],G300-Tabela4[[#This Row],[wielkosc_zamowienia]]+Tabela4[[#This Row],[Kolumna2]])</f>
        <v>9570</v>
      </c>
      <c r="H301" s="8">
        <f>IF(G301-Tabela4[[#This Row],[wielkosc_zamowienia]]+Tabela4[[#This Row],[Kolumna2]]&lt;0,1,0)</f>
        <v>0</v>
      </c>
      <c r="I301" s="8"/>
    </row>
    <row r="302" spans="1:9" x14ac:dyDescent="0.25">
      <c r="A302">
        <v>301</v>
      </c>
      <c r="B302" s="1">
        <v>44344</v>
      </c>
      <c r="C302" s="1" t="str">
        <f>IF(OR(WEEKDAY(Tabela4[[#This Row],[data]])=1,WEEKDAY(Tabela4[[#This Row],[data]])=7),"5000","12000")</f>
        <v>12000</v>
      </c>
      <c r="D302" t="s">
        <v>4</v>
      </c>
      <c r="E302">
        <v>9220</v>
      </c>
      <c r="F302" s="7">
        <f>IF(Tabela4[[#This Row],[data]]&lt;&gt;B301,Tabela4[[#This Row],[Kolumna1]],0)</f>
        <v>0</v>
      </c>
      <c r="G302" s="8">
        <f>IF(G301-Tabela4[[#This Row],[wielkosc_zamowienia]]+Tabela4[[#This Row],[Kolumna2]]&lt;0,G301+Tabela4[[#This Row],[Kolumna2]],G301-Tabela4[[#This Row],[wielkosc_zamowienia]]+Tabela4[[#This Row],[Kolumna2]])</f>
        <v>350</v>
      </c>
      <c r="H302" s="8">
        <f>IF(G302-Tabela4[[#This Row],[wielkosc_zamowienia]]+Tabela4[[#This Row],[Kolumna2]]&lt;0,1,0)</f>
        <v>1</v>
      </c>
      <c r="I302" s="8"/>
    </row>
    <row r="303" spans="1:9" x14ac:dyDescent="0.25">
      <c r="A303">
        <v>302</v>
      </c>
      <c r="B303" s="1">
        <v>44345</v>
      </c>
      <c r="C303" s="1" t="str">
        <f>IF(OR(WEEKDAY(Tabela4[[#This Row],[data]])=1,WEEKDAY(Tabela4[[#This Row],[data]])=7),"5000","12000")</f>
        <v>5000</v>
      </c>
      <c r="D303" t="s">
        <v>4</v>
      </c>
      <c r="E303">
        <v>9740</v>
      </c>
      <c r="F303" s="7" t="str">
        <f>IF(Tabela4[[#This Row],[data]]&lt;&gt;B302,Tabela4[[#This Row],[Kolumna1]],0)</f>
        <v>5000</v>
      </c>
      <c r="G303" s="8">
        <f>IF(G302-Tabela4[[#This Row],[wielkosc_zamowienia]]+Tabela4[[#This Row],[Kolumna2]]&lt;0,G302+Tabela4[[#This Row],[Kolumna2]],G302-Tabela4[[#This Row],[wielkosc_zamowienia]]+Tabela4[[#This Row],[Kolumna2]])</f>
        <v>5350</v>
      </c>
      <c r="H303" s="8">
        <f>IF(G303-Tabela4[[#This Row],[wielkosc_zamowienia]]+Tabela4[[#This Row],[Kolumna2]]&lt;0,1,0)</f>
        <v>0</v>
      </c>
      <c r="I303" s="8"/>
    </row>
    <row r="304" spans="1:9" x14ac:dyDescent="0.25">
      <c r="A304">
        <v>303</v>
      </c>
      <c r="B304" s="1">
        <v>44346</v>
      </c>
      <c r="C304" s="1" t="str">
        <f>IF(OR(WEEKDAY(Tabela4[[#This Row],[data]])=1,WEEKDAY(Tabela4[[#This Row],[data]])=7),"5000","12000")</f>
        <v>5000</v>
      </c>
      <c r="D304" t="s">
        <v>4</v>
      </c>
      <c r="E304">
        <v>4500</v>
      </c>
      <c r="F304" s="7" t="str">
        <f>IF(Tabela4[[#This Row],[data]]&lt;&gt;B303,Tabela4[[#This Row],[Kolumna1]],0)</f>
        <v>5000</v>
      </c>
      <c r="G304" s="8">
        <f>IF(G303-Tabela4[[#This Row],[wielkosc_zamowienia]]+Tabela4[[#This Row],[Kolumna2]]&lt;0,G303+Tabela4[[#This Row],[Kolumna2]],G303-Tabela4[[#This Row],[wielkosc_zamowienia]]+Tabela4[[#This Row],[Kolumna2]])</f>
        <v>5850</v>
      </c>
      <c r="H304" s="8">
        <f>IF(G304-Tabela4[[#This Row],[wielkosc_zamowienia]]+Tabela4[[#This Row],[Kolumna2]]&lt;0,1,0)</f>
        <v>0</v>
      </c>
      <c r="I304" s="8"/>
    </row>
    <row r="305" spans="1:9" x14ac:dyDescent="0.25">
      <c r="A305">
        <v>304</v>
      </c>
      <c r="B305" s="1">
        <v>44346</v>
      </c>
      <c r="C305" s="1" t="str">
        <f>IF(OR(WEEKDAY(Tabela4[[#This Row],[data]])=1,WEEKDAY(Tabela4[[#This Row],[data]])=7),"5000","12000")</f>
        <v>5000</v>
      </c>
      <c r="D305" t="s">
        <v>6</v>
      </c>
      <c r="E305">
        <v>9950</v>
      </c>
      <c r="F305" s="7">
        <f>IF(Tabela4[[#This Row],[data]]&lt;&gt;B304,Tabela4[[#This Row],[Kolumna1]],0)</f>
        <v>0</v>
      </c>
      <c r="G305" s="8">
        <f>IF(G304-Tabela4[[#This Row],[wielkosc_zamowienia]]+Tabela4[[#This Row],[Kolumna2]]&lt;0,G304+Tabela4[[#This Row],[Kolumna2]],G304-Tabela4[[#This Row],[wielkosc_zamowienia]]+Tabela4[[#This Row],[Kolumna2]])</f>
        <v>5850</v>
      </c>
      <c r="H305" s="8">
        <f>IF(G305-Tabela4[[#This Row],[wielkosc_zamowienia]]+Tabela4[[#This Row],[Kolumna2]]&lt;0,1,0)</f>
        <v>1</v>
      </c>
      <c r="I305" s="8"/>
    </row>
    <row r="306" spans="1:9" x14ac:dyDescent="0.25">
      <c r="A306">
        <v>305</v>
      </c>
      <c r="B306" s="1">
        <v>44347</v>
      </c>
      <c r="C306" s="1" t="str">
        <f>IF(OR(WEEKDAY(Tabela4[[#This Row],[data]])=1,WEEKDAY(Tabela4[[#This Row],[data]])=7),"5000","12000")</f>
        <v>12000</v>
      </c>
      <c r="D306" t="s">
        <v>4</v>
      </c>
      <c r="E306">
        <v>9960</v>
      </c>
      <c r="F306" s="7" t="str">
        <f>IF(Tabela4[[#This Row],[data]]&lt;&gt;B305,Tabela4[[#This Row],[Kolumna1]],0)</f>
        <v>12000</v>
      </c>
      <c r="G306" s="8">
        <f>IF(G305-Tabela4[[#This Row],[wielkosc_zamowienia]]+Tabela4[[#This Row],[Kolumna2]]&lt;0,G305+Tabela4[[#This Row],[Kolumna2]],G305-Tabela4[[#This Row],[wielkosc_zamowienia]]+Tabela4[[#This Row],[Kolumna2]])</f>
        <v>7890</v>
      </c>
      <c r="H306" s="8">
        <f>IF(G306-Tabela4[[#This Row],[wielkosc_zamowienia]]+Tabela4[[#This Row],[Kolumna2]]&lt;0,1,0)</f>
        <v>0</v>
      </c>
      <c r="I306" s="8"/>
    </row>
    <row r="307" spans="1:9" x14ac:dyDescent="0.25">
      <c r="A307">
        <v>306</v>
      </c>
      <c r="B307" s="1">
        <v>44347</v>
      </c>
      <c r="C307" s="1" t="str">
        <f>IF(OR(WEEKDAY(Tabela4[[#This Row],[data]])=1,WEEKDAY(Tabela4[[#This Row],[data]])=7),"5000","12000")</f>
        <v>12000</v>
      </c>
      <c r="D307" t="s">
        <v>6</v>
      </c>
      <c r="E307">
        <v>8880</v>
      </c>
      <c r="F307" s="7">
        <f>IF(Tabela4[[#This Row],[data]]&lt;&gt;B306,Tabela4[[#This Row],[Kolumna1]],0)</f>
        <v>0</v>
      </c>
      <c r="G307" s="8">
        <f>IF(G306-Tabela4[[#This Row],[wielkosc_zamowienia]]+Tabela4[[#This Row],[Kolumna2]]&lt;0,G306+Tabela4[[#This Row],[Kolumna2]],G306-Tabela4[[#This Row],[wielkosc_zamowienia]]+Tabela4[[#This Row],[Kolumna2]])</f>
        <v>7890</v>
      </c>
      <c r="H307" s="8">
        <f>IF(G307-Tabela4[[#This Row],[wielkosc_zamowienia]]+Tabela4[[#This Row],[Kolumna2]]&lt;0,1,0)</f>
        <v>1</v>
      </c>
      <c r="I307" s="8"/>
    </row>
    <row r="308" spans="1:9" x14ac:dyDescent="0.25">
      <c r="A308">
        <v>307</v>
      </c>
      <c r="B308" s="1">
        <v>44347</v>
      </c>
      <c r="C308" s="1" t="str">
        <f>IF(OR(WEEKDAY(Tabela4[[#This Row],[data]])=1,WEEKDAY(Tabela4[[#This Row],[data]])=7),"5000","12000")</f>
        <v>12000</v>
      </c>
      <c r="D308" t="s">
        <v>5</v>
      </c>
      <c r="E308">
        <v>4160</v>
      </c>
      <c r="F308" s="7">
        <f>IF(Tabela4[[#This Row],[data]]&lt;&gt;B307,Tabela4[[#This Row],[Kolumna1]],0)</f>
        <v>0</v>
      </c>
      <c r="G308" s="8">
        <f>IF(G307-Tabela4[[#This Row],[wielkosc_zamowienia]]+Tabela4[[#This Row],[Kolumna2]]&lt;0,G307+Tabela4[[#This Row],[Kolumna2]],G307-Tabela4[[#This Row],[wielkosc_zamowienia]]+Tabela4[[#This Row],[Kolumna2]])</f>
        <v>3730</v>
      </c>
      <c r="H308" s="8">
        <f>IF(G308-Tabela4[[#This Row],[wielkosc_zamowienia]]+Tabela4[[#This Row],[Kolumna2]]&lt;0,1,0)</f>
        <v>1</v>
      </c>
      <c r="I308" s="8"/>
    </row>
    <row r="309" spans="1:9" x14ac:dyDescent="0.25">
      <c r="A309">
        <v>308</v>
      </c>
      <c r="B309" s="1">
        <v>44348</v>
      </c>
      <c r="C309" s="1" t="str">
        <f>IF(OR(WEEKDAY(Tabela4[[#This Row],[data]])=1,WEEKDAY(Tabela4[[#This Row],[data]])=7),"5000","12000")</f>
        <v>12000</v>
      </c>
      <c r="D309" t="s">
        <v>5</v>
      </c>
      <c r="E309">
        <v>6300</v>
      </c>
      <c r="F309" s="7" t="str">
        <f>IF(Tabela4[[#This Row],[data]]&lt;&gt;B308,Tabela4[[#This Row],[Kolumna1]],0)</f>
        <v>12000</v>
      </c>
      <c r="G309" s="8">
        <f>IF(G308-Tabela4[[#This Row],[wielkosc_zamowienia]]+Tabela4[[#This Row],[Kolumna2]]&lt;0,G308+Tabela4[[#This Row],[Kolumna2]],G308-Tabela4[[#This Row],[wielkosc_zamowienia]]+Tabela4[[#This Row],[Kolumna2]])</f>
        <v>9430</v>
      </c>
      <c r="H309" s="8">
        <f>IF(G309-Tabela4[[#This Row],[wielkosc_zamowienia]]+Tabela4[[#This Row],[Kolumna2]]&lt;0,1,0)</f>
        <v>0</v>
      </c>
      <c r="I309" s="8"/>
    </row>
    <row r="310" spans="1:9" x14ac:dyDescent="0.25">
      <c r="A310">
        <v>309</v>
      </c>
      <c r="B310" s="1">
        <v>44348</v>
      </c>
      <c r="C310" s="1" t="str">
        <f>IF(OR(WEEKDAY(Tabela4[[#This Row],[data]])=1,WEEKDAY(Tabela4[[#This Row],[data]])=7),"5000","12000")</f>
        <v>12000</v>
      </c>
      <c r="D310" t="s">
        <v>7</v>
      </c>
      <c r="E310">
        <v>9040</v>
      </c>
      <c r="F310" s="7">
        <f>IF(Tabela4[[#This Row],[data]]&lt;&gt;B309,Tabela4[[#This Row],[Kolumna1]],0)</f>
        <v>0</v>
      </c>
      <c r="G310" s="8">
        <f>IF(G309-Tabela4[[#This Row],[wielkosc_zamowienia]]+Tabela4[[#This Row],[Kolumna2]]&lt;0,G309+Tabela4[[#This Row],[Kolumna2]],G309-Tabela4[[#This Row],[wielkosc_zamowienia]]+Tabela4[[#This Row],[Kolumna2]])</f>
        <v>390</v>
      </c>
      <c r="H310" s="8">
        <f>IF(G310-Tabela4[[#This Row],[wielkosc_zamowienia]]+Tabela4[[#This Row],[Kolumna2]]&lt;0,1,0)</f>
        <v>1</v>
      </c>
      <c r="I310" s="8"/>
    </row>
    <row r="311" spans="1:9" x14ac:dyDescent="0.25">
      <c r="A311">
        <v>310</v>
      </c>
      <c r="B311" s="1">
        <v>44349</v>
      </c>
      <c r="C311" s="1" t="str">
        <f>IF(OR(WEEKDAY(Tabela4[[#This Row],[data]])=1,WEEKDAY(Tabela4[[#This Row],[data]])=7),"5000","12000")</f>
        <v>12000</v>
      </c>
      <c r="D311" t="s">
        <v>7</v>
      </c>
      <c r="E311">
        <v>8880</v>
      </c>
      <c r="F311" s="7" t="str">
        <f>IF(Tabela4[[#This Row],[data]]&lt;&gt;B310,Tabela4[[#This Row],[Kolumna1]],0)</f>
        <v>12000</v>
      </c>
      <c r="G311" s="8">
        <f>IF(G310-Tabela4[[#This Row],[wielkosc_zamowienia]]+Tabela4[[#This Row],[Kolumna2]]&lt;0,G310+Tabela4[[#This Row],[Kolumna2]],G310-Tabela4[[#This Row],[wielkosc_zamowienia]]+Tabela4[[#This Row],[Kolumna2]])</f>
        <v>3510</v>
      </c>
      <c r="H311" s="8">
        <f>IF(G311-Tabela4[[#This Row],[wielkosc_zamowienia]]+Tabela4[[#This Row],[Kolumna2]]&lt;0,1,0)</f>
        <v>0</v>
      </c>
      <c r="I311" s="8"/>
    </row>
    <row r="312" spans="1:9" x14ac:dyDescent="0.25">
      <c r="A312">
        <v>311</v>
      </c>
      <c r="B312" s="1">
        <v>44350</v>
      </c>
      <c r="C312" s="1" t="str">
        <f>IF(OR(WEEKDAY(Tabela4[[#This Row],[data]])=1,WEEKDAY(Tabela4[[#This Row],[data]])=7),"5000","12000")</f>
        <v>12000</v>
      </c>
      <c r="D312" t="s">
        <v>4</v>
      </c>
      <c r="E312">
        <v>5030</v>
      </c>
      <c r="F312" s="7" t="str">
        <f>IF(Tabela4[[#This Row],[data]]&lt;&gt;B311,Tabela4[[#This Row],[Kolumna1]],0)</f>
        <v>12000</v>
      </c>
      <c r="G312" s="8">
        <f>IF(G311-Tabela4[[#This Row],[wielkosc_zamowienia]]+Tabela4[[#This Row],[Kolumna2]]&lt;0,G311+Tabela4[[#This Row],[Kolumna2]],G311-Tabela4[[#This Row],[wielkosc_zamowienia]]+Tabela4[[#This Row],[Kolumna2]])</f>
        <v>10480</v>
      </c>
      <c r="H312" s="8">
        <f>IF(G312-Tabela4[[#This Row],[wielkosc_zamowienia]]+Tabela4[[#This Row],[Kolumna2]]&lt;0,1,0)</f>
        <v>0</v>
      </c>
      <c r="I312" s="8"/>
    </row>
    <row r="313" spans="1:9" x14ac:dyDescent="0.25">
      <c r="A313">
        <v>312</v>
      </c>
      <c r="B313" s="1">
        <v>44350</v>
      </c>
      <c r="C313" s="1" t="str">
        <f>IF(OR(WEEKDAY(Tabela4[[#This Row],[data]])=1,WEEKDAY(Tabela4[[#This Row],[data]])=7),"5000","12000")</f>
        <v>12000</v>
      </c>
      <c r="D313" t="s">
        <v>6</v>
      </c>
      <c r="E313">
        <v>6010</v>
      </c>
      <c r="F313" s="7">
        <f>IF(Tabela4[[#This Row],[data]]&lt;&gt;B312,Tabela4[[#This Row],[Kolumna1]],0)</f>
        <v>0</v>
      </c>
      <c r="G313" s="8">
        <f>IF(G312-Tabela4[[#This Row],[wielkosc_zamowienia]]+Tabela4[[#This Row],[Kolumna2]]&lt;0,G312+Tabela4[[#This Row],[Kolumna2]],G312-Tabela4[[#This Row],[wielkosc_zamowienia]]+Tabela4[[#This Row],[Kolumna2]])</f>
        <v>4470</v>
      </c>
      <c r="H313" s="8">
        <f>IF(G313-Tabela4[[#This Row],[wielkosc_zamowienia]]+Tabela4[[#This Row],[Kolumna2]]&lt;0,1,0)</f>
        <v>1</v>
      </c>
      <c r="I313" s="8"/>
    </row>
    <row r="314" spans="1:9" x14ac:dyDescent="0.25">
      <c r="A314">
        <v>313</v>
      </c>
      <c r="B314" s="1">
        <v>44351</v>
      </c>
      <c r="C314" s="1" t="str">
        <f>IF(OR(WEEKDAY(Tabela4[[#This Row],[data]])=1,WEEKDAY(Tabela4[[#This Row],[data]])=7),"5000","12000")</f>
        <v>12000</v>
      </c>
      <c r="D314" t="s">
        <v>5</v>
      </c>
      <c r="E314">
        <v>8880</v>
      </c>
      <c r="F314" s="7" t="str">
        <f>IF(Tabela4[[#This Row],[data]]&lt;&gt;B313,Tabela4[[#This Row],[Kolumna1]],0)</f>
        <v>12000</v>
      </c>
      <c r="G314" s="8">
        <f>IF(G313-Tabela4[[#This Row],[wielkosc_zamowienia]]+Tabela4[[#This Row],[Kolumna2]]&lt;0,G313+Tabela4[[#This Row],[Kolumna2]],G313-Tabela4[[#This Row],[wielkosc_zamowienia]]+Tabela4[[#This Row],[Kolumna2]])</f>
        <v>7590</v>
      </c>
      <c r="H314" s="8">
        <f>IF(G314-Tabela4[[#This Row],[wielkosc_zamowienia]]+Tabela4[[#This Row],[Kolumna2]]&lt;0,1,0)</f>
        <v>0</v>
      </c>
      <c r="I314" s="8"/>
    </row>
    <row r="315" spans="1:9" x14ac:dyDescent="0.25">
      <c r="A315">
        <v>314</v>
      </c>
      <c r="B315" s="1">
        <v>44352</v>
      </c>
      <c r="C315" s="1" t="str">
        <f>IF(OR(WEEKDAY(Tabela4[[#This Row],[data]])=1,WEEKDAY(Tabela4[[#This Row],[data]])=7),"5000","12000")</f>
        <v>5000</v>
      </c>
      <c r="D315" t="s">
        <v>4</v>
      </c>
      <c r="E315">
        <v>5490</v>
      </c>
      <c r="F315" s="7" t="str">
        <f>IF(Tabela4[[#This Row],[data]]&lt;&gt;B314,Tabela4[[#This Row],[Kolumna1]],0)</f>
        <v>5000</v>
      </c>
      <c r="G315" s="8">
        <f>IF(G314-Tabela4[[#This Row],[wielkosc_zamowienia]]+Tabela4[[#This Row],[Kolumna2]]&lt;0,G314+Tabela4[[#This Row],[Kolumna2]],G314-Tabela4[[#This Row],[wielkosc_zamowienia]]+Tabela4[[#This Row],[Kolumna2]])</f>
        <v>7100</v>
      </c>
      <c r="H315" s="8">
        <f>IF(G315-Tabela4[[#This Row],[wielkosc_zamowienia]]+Tabela4[[#This Row],[Kolumna2]]&lt;0,1,0)</f>
        <v>0</v>
      </c>
      <c r="I315" s="8"/>
    </row>
    <row r="316" spans="1:9" x14ac:dyDescent="0.25">
      <c r="A316">
        <v>315</v>
      </c>
      <c r="B316" s="1">
        <v>44353</v>
      </c>
      <c r="C316" s="1" t="str">
        <f>IF(OR(WEEKDAY(Tabela4[[#This Row],[data]])=1,WEEKDAY(Tabela4[[#This Row],[data]])=7),"5000","12000")</f>
        <v>5000</v>
      </c>
      <c r="D316" t="s">
        <v>7</v>
      </c>
      <c r="E316">
        <v>9370</v>
      </c>
      <c r="F316" s="7" t="str">
        <f>IF(Tabela4[[#This Row],[data]]&lt;&gt;B315,Tabela4[[#This Row],[Kolumna1]],0)</f>
        <v>5000</v>
      </c>
      <c r="G316" s="8">
        <f>IF(G315-Tabela4[[#This Row],[wielkosc_zamowienia]]+Tabela4[[#This Row],[Kolumna2]]&lt;0,G315+Tabela4[[#This Row],[Kolumna2]],G315-Tabela4[[#This Row],[wielkosc_zamowienia]]+Tabela4[[#This Row],[Kolumna2]])</f>
        <v>2730</v>
      </c>
      <c r="H316" s="8">
        <f>IF(G316-Tabela4[[#This Row],[wielkosc_zamowienia]]+Tabela4[[#This Row],[Kolumna2]]&lt;0,1,0)</f>
        <v>1</v>
      </c>
      <c r="I316" s="8"/>
    </row>
    <row r="317" spans="1:9" x14ac:dyDescent="0.25">
      <c r="A317">
        <v>316</v>
      </c>
      <c r="B317" s="1">
        <v>44353</v>
      </c>
      <c r="C317" s="1" t="str">
        <f>IF(OR(WEEKDAY(Tabela4[[#This Row],[data]])=1,WEEKDAY(Tabela4[[#This Row],[data]])=7),"5000","12000")</f>
        <v>5000</v>
      </c>
      <c r="D317" t="s">
        <v>4</v>
      </c>
      <c r="E317">
        <v>6790</v>
      </c>
      <c r="F317" s="7">
        <f>IF(Tabela4[[#This Row],[data]]&lt;&gt;B316,Tabela4[[#This Row],[Kolumna1]],0)</f>
        <v>0</v>
      </c>
      <c r="G317" s="8">
        <f>IF(G316-Tabela4[[#This Row],[wielkosc_zamowienia]]+Tabela4[[#This Row],[Kolumna2]]&lt;0,G316+Tabela4[[#This Row],[Kolumna2]],G316-Tabela4[[#This Row],[wielkosc_zamowienia]]+Tabela4[[#This Row],[Kolumna2]])</f>
        <v>2730</v>
      </c>
      <c r="H317" s="8">
        <f>IF(G317-Tabela4[[#This Row],[wielkosc_zamowienia]]+Tabela4[[#This Row],[Kolumna2]]&lt;0,1,0)</f>
        <v>1</v>
      </c>
      <c r="I317" s="8"/>
    </row>
    <row r="318" spans="1:9" x14ac:dyDescent="0.25">
      <c r="A318">
        <v>317</v>
      </c>
      <c r="B318" s="1">
        <v>44354</v>
      </c>
      <c r="C318" s="1" t="str">
        <f>IF(OR(WEEKDAY(Tabela4[[#This Row],[data]])=1,WEEKDAY(Tabela4[[#This Row],[data]])=7),"5000","12000")</f>
        <v>12000</v>
      </c>
      <c r="D318" t="s">
        <v>5</v>
      </c>
      <c r="E318">
        <v>2540</v>
      </c>
      <c r="F318" s="7" t="str">
        <f>IF(Tabela4[[#This Row],[data]]&lt;&gt;B317,Tabela4[[#This Row],[Kolumna1]],0)</f>
        <v>12000</v>
      </c>
      <c r="G318" s="8">
        <f>IF(G317-Tabela4[[#This Row],[wielkosc_zamowienia]]+Tabela4[[#This Row],[Kolumna2]]&lt;0,G317+Tabela4[[#This Row],[Kolumna2]],G317-Tabela4[[#This Row],[wielkosc_zamowienia]]+Tabela4[[#This Row],[Kolumna2]])</f>
        <v>12190</v>
      </c>
      <c r="H318" s="8">
        <f>IF(G318-Tabela4[[#This Row],[wielkosc_zamowienia]]+Tabela4[[#This Row],[Kolumna2]]&lt;0,1,0)</f>
        <v>0</v>
      </c>
      <c r="I318" s="8"/>
    </row>
    <row r="319" spans="1:9" x14ac:dyDescent="0.25">
      <c r="A319">
        <v>318</v>
      </c>
      <c r="B319" s="1">
        <v>44354</v>
      </c>
      <c r="C319" s="1" t="str">
        <f>IF(OR(WEEKDAY(Tabela4[[#This Row],[data]])=1,WEEKDAY(Tabela4[[#This Row],[data]])=7),"5000","12000")</f>
        <v>12000</v>
      </c>
      <c r="D319" t="s">
        <v>4</v>
      </c>
      <c r="E319">
        <v>5530</v>
      </c>
      <c r="F319" s="7">
        <f>IF(Tabela4[[#This Row],[data]]&lt;&gt;B318,Tabela4[[#This Row],[Kolumna1]],0)</f>
        <v>0</v>
      </c>
      <c r="G319" s="8">
        <f>IF(G318-Tabela4[[#This Row],[wielkosc_zamowienia]]+Tabela4[[#This Row],[Kolumna2]]&lt;0,G318+Tabela4[[#This Row],[Kolumna2]],G318-Tabela4[[#This Row],[wielkosc_zamowienia]]+Tabela4[[#This Row],[Kolumna2]])</f>
        <v>6660</v>
      </c>
      <c r="H319" s="8">
        <f>IF(G319-Tabela4[[#This Row],[wielkosc_zamowienia]]+Tabela4[[#This Row],[Kolumna2]]&lt;0,1,0)</f>
        <v>0</v>
      </c>
      <c r="I319" s="8"/>
    </row>
    <row r="320" spans="1:9" x14ac:dyDescent="0.25">
      <c r="A320">
        <v>319</v>
      </c>
      <c r="B320" s="1">
        <v>44354</v>
      </c>
      <c r="C320" s="1" t="str">
        <f>IF(OR(WEEKDAY(Tabela4[[#This Row],[data]])=1,WEEKDAY(Tabela4[[#This Row],[data]])=7),"5000","12000")</f>
        <v>12000</v>
      </c>
      <c r="D320" t="s">
        <v>7</v>
      </c>
      <c r="E320">
        <v>7020</v>
      </c>
      <c r="F320" s="7">
        <f>IF(Tabela4[[#This Row],[data]]&lt;&gt;B319,Tabela4[[#This Row],[Kolumna1]],0)</f>
        <v>0</v>
      </c>
      <c r="G320" s="8">
        <f>IF(G319-Tabela4[[#This Row],[wielkosc_zamowienia]]+Tabela4[[#This Row],[Kolumna2]]&lt;0,G319+Tabela4[[#This Row],[Kolumna2]],G319-Tabela4[[#This Row],[wielkosc_zamowienia]]+Tabela4[[#This Row],[Kolumna2]])</f>
        <v>6660</v>
      </c>
      <c r="H320" s="8">
        <f>IF(G320-Tabela4[[#This Row],[wielkosc_zamowienia]]+Tabela4[[#This Row],[Kolumna2]]&lt;0,1,0)</f>
        <v>1</v>
      </c>
      <c r="I320" s="8"/>
    </row>
    <row r="321" spans="1:9" x14ac:dyDescent="0.25">
      <c r="A321">
        <v>320</v>
      </c>
      <c r="B321" s="1">
        <v>44355</v>
      </c>
      <c r="C321" s="1" t="str">
        <f>IF(OR(WEEKDAY(Tabela4[[#This Row],[data]])=1,WEEKDAY(Tabela4[[#This Row],[data]])=7),"5000","12000")</f>
        <v>12000</v>
      </c>
      <c r="D321" t="s">
        <v>5</v>
      </c>
      <c r="E321">
        <v>2330</v>
      </c>
      <c r="F321" s="7" t="str">
        <f>IF(Tabela4[[#This Row],[data]]&lt;&gt;B320,Tabela4[[#This Row],[Kolumna1]],0)</f>
        <v>12000</v>
      </c>
      <c r="G321" s="8">
        <f>IF(G320-Tabela4[[#This Row],[wielkosc_zamowienia]]+Tabela4[[#This Row],[Kolumna2]]&lt;0,G320+Tabela4[[#This Row],[Kolumna2]],G320-Tabela4[[#This Row],[wielkosc_zamowienia]]+Tabela4[[#This Row],[Kolumna2]])</f>
        <v>16330</v>
      </c>
      <c r="H321" s="8">
        <f>IF(G321-Tabela4[[#This Row],[wielkosc_zamowienia]]+Tabela4[[#This Row],[Kolumna2]]&lt;0,1,0)</f>
        <v>0</v>
      </c>
      <c r="I321" s="8"/>
    </row>
    <row r="322" spans="1:9" x14ac:dyDescent="0.25">
      <c r="A322">
        <v>321</v>
      </c>
      <c r="B322" s="1">
        <v>44356</v>
      </c>
      <c r="C322" s="1" t="str">
        <f>IF(OR(WEEKDAY(Tabela4[[#This Row],[data]])=1,WEEKDAY(Tabela4[[#This Row],[data]])=7),"5000","12000")</f>
        <v>12000</v>
      </c>
      <c r="D322" t="s">
        <v>4</v>
      </c>
      <c r="E322">
        <v>5550</v>
      </c>
      <c r="F322" s="7" t="str">
        <f>IF(Tabela4[[#This Row],[data]]&lt;&gt;B321,Tabela4[[#This Row],[Kolumna1]],0)</f>
        <v>12000</v>
      </c>
      <c r="G322" s="8">
        <f>IF(G321-Tabela4[[#This Row],[wielkosc_zamowienia]]+Tabela4[[#This Row],[Kolumna2]]&lt;0,G321+Tabela4[[#This Row],[Kolumna2]],G321-Tabela4[[#This Row],[wielkosc_zamowienia]]+Tabela4[[#This Row],[Kolumna2]])</f>
        <v>22780</v>
      </c>
      <c r="H322" s="8">
        <f>IF(G322-Tabela4[[#This Row],[wielkosc_zamowienia]]+Tabela4[[#This Row],[Kolumna2]]&lt;0,1,0)</f>
        <v>0</v>
      </c>
      <c r="I322" s="8"/>
    </row>
    <row r="323" spans="1:9" x14ac:dyDescent="0.25">
      <c r="A323">
        <v>322</v>
      </c>
      <c r="B323" s="1">
        <v>44356</v>
      </c>
      <c r="C323" s="1" t="str">
        <f>IF(OR(WEEKDAY(Tabela4[[#This Row],[data]])=1,WEEKDAY(Tabela4[[#This Row],[data]])=7),"5000","12000")</f>
        <v>12000</v>
      </c>
      <c r="D323" t="s">
        <v>6</v>
      </c>
      <c r="E323">
        <v>6150</v>
      </c>
      <c r="F323" s="7">
        <f>IF(Tabela4[[#This Row],[data]]&lt;&gt;B322,Tabela4[[#This Row],[Kolumna1]],0)</f>
        <v>0</v>
      </c>
      <c r="G323" s="8">
        <f>IF(G322-Tabela4[[#This Row],[wielkosc_zamowienia]]+Tabela4[[#This Row],[Kolumna2]]&lt;0,G322+Tabela4[[#This Row],[Kolumna2]],G322-Tabela4[[#This Row],[wielkosc_zamowienia]]+Tabela4[[#This Row],[Kolumna2]])</f>
        <v>16630</v>
      </c>
      <c r="H323" s="8">
        <f>IF(G323-Tabela4[[#This Row],[wielkosc_zamowienia]]+Tabela4[[#This Row],[Kolumna2]]&lt;0,1,0)</f>
        <v>0</v>
      </c>
      <c r="I323" s="8"/>
    </row>
    <row r="324" spans="1:9" x14ac:dyDescent="0.25">
      <c r="A324">
        <v>323</v>
      </c>
      <c r="B324" s="1">
        <v>44357</v>
      </c>
      <c r="C324" s="1" t="str">
        <f>IF(OR(WEEKDAY(Tabela4[[#This Row],[data]])=1,WEEKDAY(Tabela4[[#This Row],[data]])=7),"5000","12000")</f>
        <v>12000</v>
      </c>
      <c r="D324" t="s">
        <v>7</v>
      </c>
      <c r="E324">
        <v>3220</v>
      </c>
      <c r="F324" s="7" t="str">
        <f>IF(Tabela4[[#This Row],[data]]&lt;&gt;B323,Tabela4[[#This Row],[Kolumna1]],0)</f>
        <v>12000</v>
      </c>
      <c r="G324" s="8">
        <f>IF(G323-Tabela4[[#This Row],[wielkosc_zamowienia]]+Tabela4[[#This Row],[Kolumna2]]&lt;0,G323+Tabela4[[#This Row],[Kolumna2]],G323-Tabela4[[#This Row],[wielkosc_zamowienia]]+Tabela4[[#This Row],[Kolumna2]])</f>
        <v>25410</v>
      </c>
      <c r="H324" s="8">
        <f>IF(G324-Tabela4[[#This Row],[wielkosc_zamowienia]]+Tabela4[[#This Row],[Kolumna2]]&lt;0,1,0)</f>
        <v>0</v>
      </c>
      <c r="I324" s="8"/>
    </row>
    <row r="325" spans="1:9" x14ac:dyDescent="0.25">
      <c r="A325">
        <v>324</v>
      </c>
      <c r="B325" s="1">
        <v>44357</v>
      </c>
      <c r="C325" s="1" t="str">
        <f>IF(OR(WEEKDAY(Tabela4[[#This Row],[data]])=1,WEEKDAY(Tabela4[[#This Row],[data]])=7),"5000","12000")</f>
        <v>12000</v>
      </c>
      <c r="D325" t="s">
        <v>4</v>
      </c>
      <c r="E325">
        <v>4330</v>
      </c>
      <c r="F325" s="7">
        <f>IF(Tabela4[[#This Row],[data]]&lt;&gt;B324,Tabela4[[#This Row],[Kolumna1]],0)</f>
        <v>0</v>
      </c>
      <c r="G325" s="8">
        <f>IF(G324-Tabela4[[#This Row],[wielkosc_zamowienia]]+Tabela4[[#This Row],[Kolumna2]]&lt;0,G324+Tabela4[[#This Row],[Kolumna2]],G324-Tabela4[[#This Row],[wielkosc_zamowienia]]+Tabela4[[#This Row],[Kolumna2]])</f>
        <v>21080</v>
      </c>
      <c r="H325" s="8">
        <f>IF(G325-Tabela4[[#This Row],[wielkosc_zamowienia]]+Tabela4[[#This Row],[Kolumna2]]&lt;0,1,0)</f>
        <v>0</v>
      </c>
      <c r="I325" s="8"/>
    </row>
    <row r="326" spans="1:9" x14ac:dyDescent="0.25">
      <c r="A326">
        <v>325</v>
      </c>
      <c r="B326" s="1">
        <v>44357</v>
      </c>
      <c r="C326" s="1" t="str">
        <f>IF(OR(WEEKDAY(Tabela4[[#This Row],[data]])=1,WEEKDAY(Tabela4[[#This Row],[data]])=7),"5000","12000")</f>
        <v>12000</v>
      </c>
      <c r="D326" t="s">
        <v>5</v>
      </c>
      <c r="E326">
        <v>4000</v>
      </c>
      <c r="F326" s="7">
        <f>IF(Tabela4[[#This Row],[data]]&lt;&gt;B325,Tabela4[[#This Row],[Kolumna1]],0)</f>
        <v>0</v>
      </c>
      <c r="G326" s="8">
        <f>IF(G325-Tabela4[[#This Row],[wielkosc_zamowienia]]+Tabela4[[#This Row],[Kolumna2]]&lt;0,G325+Tabela4[[#This Row],[Kolumna2]],G325-Tabela4[[#This Row],[wielkosc_zamowienia]]+Tabela4[[#This Row],[Kolumna2]])</f>
        <v>17080</v>
      </c>
      <c r="H326" s="8">
        <f>IF(G326-Tabela4[[#This Row],[wielkosc_zamowienia]]+Tabela4[[#This Row],[Kolumna2]]&lt;0,1,0)</f>
        <v>0</v>
      </c>
      <c r="I326" s="8"/>
    </row>
    <row r="327" spans="1:9" x14ac:dyDescent="0.25">
      <c r="A327">
        <v>326</v>
      </c>
      <c r="B327" s="1">
        <v>44358</v>
      </c>
      <c r="C327" s="1" t="str">
        <f>IF(OR(WEEKDAY(Tabela4[[#This Row],[data]])=1,WEEKDAY(Tabela4[[#This Row],[data]])=7),"5000","12000")</f>
        <v>12000</v>
      </c>
      <c r="D327" t="s">
        <v>7</v>
      </c>
      <c r="E327">
        <v>4970</v>
      </c>
      <c r="F327" s="7" t="str">
        <f>IF(Tabela4[[#This Row],[data]]&lt;&gt;B326,Tabela4[[#This Row],[Kolumna1]],0)</f>
        <v>12000</v>
      </c>
      <c r="G327" s="8">
        <f>IF(G326-Tabela4[[#This Row],[wielkosc_zamowienia]]+Tabela4[[#This Row],[Kolumna2]]&lt;0,G326+Tabela4[[#This Row],[Kolumna2]],G326-Tabela4[[#This Row],[wielkosc_zamowienia]]+Tabela4[[#This Row],[Kolumna2]])</f>
        <v>24110</v>
      </c>
      <c r="H327" s="8">
        <f>IF(G327-Tabela4[[#This Row],[wielkosc_zamowienia]]+Tabela4[[#This Row],[Kolumna2]]&lt;0,1,0)</f>
        <v>0</v>
      </c>
      <c r="I327" s="8"/>
    </row>
    <row r="328" spans="1:9" x14ac:dyDescent="0.25">
      <c r="A328">
        <v>327</v>
      </c>
      <c r="B328" s="1">
        <v>44358</v>
      </c>
      <c r="C328" s="1" t="str">
        <f>IF(OR(WEEKDAY(Tabela4[[#This Row],[data]])=1,WEEKDAY(Tabela4[[#This Row],[data]])=7),"5000","12000")</f>
        <v>12000</v>
      </c>
      <c r="D328" t="s">
        <v>6</v>
      </c>
      <c r="E328">
        <v>8900</v>
      </c>
      <c r="F328" s="7">
        <f>IF(Tabela4[[#This Row],[data]]&lt;&gt;B327,Tabela4[[#This Row],[Kolumna1]],0)</f>
        <v>0</v>
      </c>
      <c r="G328" s="8">
        <f>IF(G327-Tabela4[[#This Row],[wielkosc_zamowienia]]+Tabela4[[#This Row],[Kolumna2]]&lt;0,G327+Tabela4[[#This Row],[Kolumna2]],G327-Tabela4[[#This Row],[wielkosc_zamowienia]]+Tabela4[[#This Row],[Kolumna2]])</f>
        <v>15210</v>
      </c>
      <c r="H328" s="8">
        <f>IF(G328-Tabela4[[#This Row],[wielkosc_zamowienia]]+Tabela4[[#This Row],[Kolumna2]]&lt;0,1,0)</f>
        <v>0</v>
      </c>
      <c r="I328" s="8"/>
    </row>
    <row r="329" spans="1:9" x14ac:dyDescent="0.25">
      <c r="A329">
        <v>328</v>
      </c>
      <c r="B329" s="1">
        <v>44359</v>
      </c>
      <c r="C329" s="1" t="str">
        <f>IF(OR(WEEKDAY(Tabela4[[#This Row],[data]])=1,WEEKDAY(Tabela4[[#This Row],[data]])=7),"5000","12000")</f>
        <v>5000</v>
      </c>
      <c r="D329" t="s">
        <v>5</v>
      </c>
      <c r="E329">
        <v>5340</v>
      </c>
      <c r="F329" s="7" t="str">
        <f>IF(Tabela4[[#This Row],[data]]&lt;&gt;B328,Tabela4[[#This Row],[Kolumna1]],0)</f>
        <v>5000</v>
      </c>
      <c r="G329" s="8">
        <f>IF(G328-Tabela4[[#This Row],[wielkosc_zamowienia]]+Tabela4[[#This Row],[Kolumna2]]&lt;0,G328+Tabela4[[#This Row],[Kolumna2]],G328-Tabela4[[#This Row],[wielkosc_zamowienia]]+Tabela4[[#This Row],[Kolumna2]])</f>
        <v>14870</v>
      </c>
      <c r="H329" s="8">
        <f>IF(G329-Tabela4[[#This Row],[wielkosc_zamowienia]]+Tabela4[[#This Row],[Kolumna2]]&lt;0,1,0)</f>
        <v>0</v>
      </c>
      <c r="I329" s="8"/>
    </row>
    <row r="330" spans="1:9" x14ac:dyDescent="0.25">
      <c r="A330">
        <v>329</v>
      </c>
      <c r="B330" s="1">
        <v>44359</v>
      </c>
      <c r="C330" s="1" t="str">
        <f>IF(OR(WEEKDAY(Tabela4[[#This Row],[data]])=1,WEEKDAY(Tabela4[[#This Row],[data]])=7),"5000","12000")</f>
        <v>5000</v>
      </c>
      <c r="D330" t="s">
        <v>4</v>
      </c>
      <c r="E330">
        <v>2240</v>
      </c>
      <c r="F330" s="7">
        <f>IF(Tabela4[[#This Row],[data]]&lt;&gt;B329,Tabela4[[#This Row],[Kolumna1]],0)</f>
        <v>0</v>
      </c>
      <c r="G330" s="8">
        <f>IF(G329-Tabela4[[#This Row],[wielkosc_zamowienia]]+Tabela4[[#This Row],[Kolumna2]]&lt;0,G329+Tabela4[[#This Row],[Kolumna2]],G329-Tabela4[[#This Row],[wielkosc_zamowienia]]+Tabela4[[#This Row],[Kolumna2]])</f>
        <v>12630</v>
      </c>
      <c r="H330" s="8">
        <f>IF(G330-Tabela4[[#This Row],[wielkosc_zamowienia]]+Tabela4[[#This Row],[Kolumna2]]&lt;0,1,0)</f>
        <v>0</v>
      </c>
      <c r="I330" s="8"/>
    </row>
    <row r="331" spans="1:9" x14ac:dyDescent="0.25">
      <c r="A331">
        <v>330</v>
      </c>
      <c r="B331" s="1">
        <v>44360</v>
      </c>
      <c r="C331" s="1" t="str">
        <f>IF(OR(WEEKDAY(Tabela4[[#This Row],[data]])=1,WEEKDAY(Tabela4[[#This Row],[data]])=7),"5000","12000")</f>
        <v>5000</v>
      </c>
      <c r="D331" t="s">
        <v>4</v>
      </c>
      <c r="E331">
        <v>1810</v>
      </c>
      <c r="F331" s="7" t="str">
        <f>IF(Tabela4[[#This Row],[data]]&lt;&gt;B330,Tabela4[[#This Row],[Kolumna1]],0)</f>
        <v>5000</v>
      </c>
      <c r="G331" s="8">
        <f>IF(G330-Tabela4[[#This Row],[wielkosc_zamowienia]]+Tabela4[[#This Row],[Kolumna2]]&lt;0,G330+Tabela4[[#This Row],[Kolumna2]],G330-Tabela4[[#This Row],[wielkosc_zamowienia]]+Tabela4[[#This Row],[Kolumna2]])</f>
        <v>15820</v>
      </c>
      <c r="H331" s="8">
        <f>IF(G331-Tabela4[[#This Row],[wielkosc_zamowienia]]+Tabela4[[#This Row],[Kolumna2]]&lt;0,1,0)</f>
        <v>0</v>
      </c>
      <c r="I331" s="8"/>
    </row>
    <row r="332" spans="1:9" x14ac:dyDescent="0.25">
      <c r="A332">
        <v>331</v>
      </c>
      <c r="B332" s="1">
        <v>44360</v>
      </c>
      <c r="C332" s="1" t="str">
        <f>IF(OR(WEEKDAY(Tabela4[[#This Row],[data]])=1,WEEKDAY(Tabela4[[#This Row],[data]])=7),"5000","12000")</f>
        <v>5000</v>
      </c>
      <c r="D332" t="s">
        <v>6</v>
      </c>
      <c r="E332">
        <v>7960</v>
      </c>
      <c r="F332" s="7">
        <f>IF(Tabela4[[#This Row],[data]]&lt;&gt;B331,Tabela4[[#This Row],[Kolumna1]],0)</f>
        <v>0</v>
      </c>
      <c r="G332" s="8">
        <f>IF(G331-Tabela4[[#This Row],[wielkosc_zamowienia]]+Tabela4[[#This Row],[Kolumna2]]&lt;0,G331+Tabela4[[#This Row],[Kolumna2]],G331-Tabela4[[#This Row],[wielkosc_zamowienia]]+Tabela4[[#This Row],[Kolumna2]])</f>
        <v>7860</v>
      </c>
      <c r="H332" s="8">
        <f>IF(G332-Tabela4[[#This Row],[wielkosc_zamowienia]]+Tabela4[[#This Row],[Kolumna2]]&lt;0,1,0)</f>
        <v>1</v>
      </c>
      <c r="I332" s="8"/>
    </row>
    <row r="333" spans="1:9" x14ac:dyDescent="0.25">
      <c r="A333">
        <v>332</v>
      </c>
      <c r="B333" s="1">
        <v>44360</v>
      </c>
      <c r="C333" s="1" t="str">
        <f>IF(OR(WEEKDAY(Tabela4[[#This Row],[data]])=1,WEEKDAY(Tabela4[[#This Row],[data]])=7),"5000","12000")</f>
        <v>5000</v>
      </c>
      <c r="D333" t="s">
        <v>5</v>
      </c>
      <c r="E333">
        <v>9400</v>
      </c>
      <c r="F333" s="7">
        <f>IF(Tabela4[[#This Row],[data]]&lt;&gt;B332,Tabela4[[#This Row],[Kolumna1]],0)</f>
        <v>0</v>
      </c>
      <c r="G333" s="8">
        <f>IF(G332-Tabela4[[#This Row],[wielkosc_zamowienia]]+Tabela4[[#This Row],[Kolumna2]]&lt;0,G332+Tabela4[[#This Row],[Kolumna2]],G332-Tabela4[[#This Row],[wielkosc_zamowienia]]+Tabela4[[#This Row],[Kolumna2]])</f>
        <v>7860</v>
      </c>
      <c r="H333" s="8">
        <f>IF(G333-Tabela4[[#This Row],[wielkosc_zamowienia]]+Tabela4[[#This Row],[Kolumna2]]&lt;0,1,0)</f>
        <v>1</v>
      </c>
      <c r="I333" s="8"/>
    </row>
    <row r="334" spans="1:9" x14ac:dyDescent="0.25">
      <c r="A334">
        <v>333</v>
      </c>
      <c r="B334" s="1">
        <v>44361</v>
      </c>
      <c r="C334" s="1" t="str">
        <f>IF(OR(WEEKDAY(Tabela4[[#This Row],[data]])=1,WEEKDAY(Tabela4[[#This Row],[data]])=7),"5000","12000")</f>
        <v>12000</v>
      </c>
      <c r="D334" t="s">
        <v>7</v>
      </c>
      <c r="E334">
        <v>5380</v>
      </c>
      <c r="F334" s="7" t="str">
        <f>IF(Tabela4[[#This Row],[data]]&lt;&gt;B333,Tabela4[[#This Row],[Kolumna1]],0)</f>
        <v>12000</v>
      </c>
      <c r="G334" s="8">
        <f>IF(G333-Tabela4[[#This Row],[wielkosc_zamowienia]]+Tabela4[[#This Row],[Kolumna2]]&lt;0,G333+Tabela4[[#This Row],[Kolumna2]],G333-Tabela4[[#This Row],[wielkosc_zamowienia]]+Tabela4[[#This Row],[Kolumna2]])</f>
        <v>14480</v>
      </c>
      <c r="H334" s="8">
        <f>IF(G334-Tabela4[[#This Row],[wielkosc_zamowienia]]+Tabela4[[#This Row],[Kolumna2]]&lt;0,1,0)</f>
        <v>0</v>
      </c>
      <c r="I334" s="8"/>
    </row>
    <row r="335" spans="1:9" x14ac:dyDescent="0.25">
      <c r="A335">
        <v>334</v>
      </c>
      <c r="B335" s="1">
        <v>44361</v>
      </c>
      <c r="C335" s="1" t="str">
        <f>IF(OR(WEEKDAY(Tabela4[[#This Row],[data]])=1,WEEKDAY(Tabela4[[#This Row],[data]])=7),"5000","12000")</f>
        <v>12000</v>
      </c>
      <c r="D335" t="s">
        <v>5</v>
      </c>
      <c r="E335">
        <v>4220</v>
      </c>
      <c r="F335" s="7">
        <f>IF(Tabela4[[#This Row],[data]]&lt;&gt;B334,Tabela4[[#This Row],[Kolumna1]],0)</f>
        <v>0</v>
      </c>
      <c r="G335" s="8">
        <f>IF(G334-Tabela4[[#This Row],[wielkosc_zamowienia]]+Tabela4[[#This Row],[Kolumna2]]&lt;0,G334+Tabela4[[#This Row],[Kolumna2]],G334-Tabela4[[#This Row],[wielkosc_zamowienia]]+Tabela4[[#This Row],[Kolumna2]])</f>
        <v>10260</v>
      </c>
      <c r="H335" s="8">
        <f>IF(G335-Tabela4[[#This Row],[wielkosc_zamowienia]]+Tabela4[[#This Row],[Kolumna2]]&lt;0,1,0)</f>
        <v>0</v>
      </c>
      <c r="I335" s="8"/>
    </row>
    <row r="336" spans="1:9" x14ac:dyDescent="0.25">
      <c r="A336">
        <v>335</v>
      </c>
      <c r="B336" s="1">
        <v>44361</v>
      </c>
      <c r="C336" s="1" t="str">
        <f>IF(OR(WEEKDAY(Tabela4[[#This Row],[data]])=1,WEEKDAY(Tabela4[[#This Row],[data]])=7),"5000","12000")</f>
        <v>12000</v>
      </c>
      <c r="D336" t="s">
        <v>4</v>
      </c>
      <c r="E336">
        <v>1230</v>
      </c>
      <c r="F336" s="7">
        <f>IF(Tabela4[[#This Row],[data]]&lt;&gt;B335,Tabela4[[#This Row],[Kolumna1]],0)</f>
        <v>0</v>
      </c>
      <c r="G336" s="8">
        <f>IF(G335-Tabela4[[#This Row],[wielkosc_zamowienia]]+Tabela4[[#This Row],[Kolumna2]]&lt;0,G335+Tabela4[[#This Row],[Kolumna2]],G335-Tabela4[[#This Row],[wielkosc_zamowienia]]+Tabela4[[#This Row],[Kolumna2]])</f>
        <v>9030</v>
      </c>
      <c r="H336" s="8">
        <f>IF(G336-Tabela4[[#This Row],[wielkosc_zamowienia]]+Tabela4[[#This Row],[Kolumna2]]&lt;0,1,0)</f>
        <v>0</v>
      </c>
      <c r="I336" s="8"/>
    </row>
    <row r="337" spans="1:9" x14ac:dyDescent="0.25">
      <c r="A337">
        <v>336</v>
      </c>
      <c r="B337" s="1">
        <v>44362</v>
      </c>
      <c r="C337" s="1" t="str">
        <f>IF(OR(WEEKDAY(Tabela4[[#This Row],[data]])=1,WEEKDAY(Tabela4[[#This Row],[data]])=7),"5000","12000")</f>
        <v>12000</v>
      </c>
      <c r="D337" t="s">
        <v>7</v>
      </c>
      <c r="E337">
        <v>1920</v>
      </c>
      <c r="F337" s="7" t="str">
        <f>IF(Tabela4[[#This Row],[data]]&lt;&gt;B336,Tabela4[[#This Row],[Kolumna1]],0)</f>
        <v>12000</v>
      </c>
      <c r="G337" s="8">
        <f>IF(G336-Tabela4[[#This Row],[wielkosc_zamowienia]]+Tabela4[[#This Row],[Kolumna2]]&lt;0,G336+Tabela4[[#This Row],[Kolumna2]],G336-Tabela4[[#This Row],[wielkosc_zamowienia]]+Tabela4[[#This Row],[Kolumna2]])</f>
        <v>19110</v>
      </c>
      <c r="H337" s="8">
        <f>IF(G337-Tabela4[[#This Row],[wielkosc_zamowienia]]+Tabela4[[#This Row],[Kolumna2]]&lt;0,1,0)</f>
        <v>0</v>
      </c>
      <c r="I337" s="8"/>
    </row>
    <row r="338" spans="1:9" x14ac:dyDescent="0.25">
      <c r="A338">
        <v>337</v>
      </c>
      <c r="B338" s="1">
        <v>44362</v>
      </c>
      <c r="C338" s="1" t="str">
        <f>IF(OR(WEEKDAY(Tabela4[[#This Row],[data]])=1,WEEKDAY(Tabela4[[#This Row],[data]])=7),"5000","12000")</f>
        <v>12000</v>
      </c>
      <c r="D338" t="s">
        <v>5</v>
      </c>
      <c r="E338">
        <v>6790</v>
      </c>
      <c r="F338" s="7">
        <f>IF(Tabela4[[#This Row],[data]]&lt;&gt;B337,Tabela4[[#This Row],[Kolumna1]],0)</f>
        <v>0</v>
      </c>
      <c r="G338" s="8">
        <f>IF(G337-Tabela4[[#This Row],[wielkosc_zamowienia]]+Tabela4[[#This Row],[Kolumna2]]&lt;0,G337+Tabela4[[#This Row],[Kolumna2]],G337-Tabela4[[#This Row],[wielkosc_zamowienia]]+Tabela4[[#This Row],[Kolumna2]])</f>
        <v>12320</v>
      </c>
      <c r="H338" s="8">
        <f>IF(G338-Tabela4[[#This Row],[wielkosc_zamowienia]]+Tabela4[[#This Row],[Kolumna2]]&lt;0,1,0)</f>
        <v>0</v>
      </c>
      <c r="I338" s="8"/>
    </row>
    <row r="339" spans="1:9" x14ac:dyDescent="0.25">
      <c r="A339">
        <v>338</v>
      </c>
      <c r="B339" s="1">
        <v>44362</v>
      </c>
      <c r="C339" s="1" t="str">
        <f>IF(OR(WEEKDAY(Tabela4[[#This Row],[data]])=1,WEEKDAY(Tabela4[[#This Row],[data]])=7),"5000","12000")</f>
        <v>12000</v>
      </c>
      <c r="D339" t="s">
        <v>6</v>
      </c>
      <c r="E339">
        <v>7950</v>
      </c>
      <c r="F339" s="7">
        <f>IF(Tabela4[[#This Row],[data]]&lt;&gt;B338,Tabela4[[#This Row],[Kolumna1]],0)</f>
        <v>0</v>
      </c>
      <c r="G339" s="8">
        <f>IF(G338-Tabela4[[#This Row],[wielkosc_zamowienia]]+Tabela4[[#This Row],[Kolumna2]]&lt;0,G338+Tabela4[[#This Row],[Kolumna2]],G338-Tabela4[[#This Row],[wielkosc_zamowienia]]+Tabela4[[#This Row],[Kolumna2]])</f>
        <v>4370</v>
      </c>
      <c r="H339" s="8">
        <f>IF(G339-Tabela4[[#This Row],[wielkosc_zamowienia]]+Tabela4[[#This Row],[Kolumna2]]&lt;0,1,0)</f>
        <v>1</v>
      </c>
      <c r="I339" s="8"/>
    </row>
    <row r="340" spans="1:9" x14ac:dyDescent="0.25">
      <c r="A340">
        <v>339</v>
      </c>
      <c r="B340" s="1">
        <v>44363</v>
      </c>
      <c r="C340" s="1" t="str">
        <f>IF(OR(WEEKDAY(Tabela4[[#This Row],[data]])=1,WEEKDAY(Tabela4[[#This Row],[data]])=7),"5000","12000")</f>
        <v>12000</v>
      </c>
      <c r="D340" t="s">
        <v>4</v>
      </c>
      <c r="E340">
        <v>3020</v>
      </c>
      <c r="F340" s="7" t="str">
        <f>IF(Tabela4[[#This Row],[data]]&lt;&gt;B339,Tabela4[[#This Row],[Kolumna1]],0)</f>
        <v>12000</v>
      </c>
      <c r="G340" s="8">
        <f>IF(G339-Tabela4[[#This Row],[wielkosc_zamowienia]]+Tabela4[[#This Row],[Kolumna2]]&lt;0,G339+Tabela4[[#This Row],[Kolumna2]],G339-Tabela4[[#This Row],[wielkosc_zamowienia]]+Tabela4[[#This Row],[Kolumna2]])</f>
        <v>13350</v>
      </c>
      <c r="H340" s="8">
        <f>IF(G340-Tabela4[[#This Row],[wielkosc_zamowienia]]+Tabela4[[#This Row],[Kolumna2]]&lt;0,1,0)</f>
        <v>0</v>
      </c>
      <c r="I340" s="8"/>
    </row>
    <row r="341" spans="1:9" x14ac:dyDescent="0.25">
      <c r="A341">
        <v>340</v>
      </c>
      <c r="B341" s="1">
        <v>44364</v>
      </c>
      <c r="C341" s="1" t="str">
        <f>IF(OR(WEEKDAY(Tabela4[[#This Row],[data]])=1,WEEKDAY(Tabela4[[#This Row],[data]])=7),"5000","12000")</f>
        <v>12000</v>
      </c>
      <c r="D341" t="s">
        <v>5</v>
      </c>
      <c r="E341">
        <v>7990</v>
      </c>
      <c r="F341" s="7" t="str">
        <f>IF(Tabela4[[#This Row],[data]]&lt;&gt;B340,Tabela4[[#This Row],[Kolumna1]],0)</f>
        <v>12000</v>
      </c>
      <c r="G341" s="8">
        <f>IF(G340-Tabela4[[#This Row],[wielkosc_zamowienia]]+Tabela4[[#This Row],[Kolumna2]]&lt;0,G340+Tabela4[[#This Row],[Kolumna2]],G340-Tabela4[[#This Row],[wielkosc_zamowienia]]+Tabela4[[#This Row],[Kolumna2]])</f>
        <v>17360</v>
      </c>
      <c r="H341" s="8">
        <f>IF(G341-Tabela4[[#This Row],[wielkosc_zamowienia]]+Tabela4[[#This Row],[Kolumna2]]&lt;0,1,0)</f>
        <v>0</v>
      </c>
      <c r="I341" s="8"/>
    </row>
    <row r="342" spans="1:9" x14ac:dyDescent="0.25">
      <c r="A342">
        <v>341</v>
      </c>
      <c r="B342" s="1">
        <v>44364</v>
      </c>
      <c r="C342" s="1" t="str">
        <f>IF(OR(WEEKDAY(Tabela4[[#This Row],[data]])=1,WEEKDAY(Tabela4[[#This Row],[data]])=7),"5000","12000")</f>
        <v>12000</v>
      </c>
      <c r="D342" t="s">
        <v>6</v>
      </c>
      <c r="E342">
        <v>6390</v>
      </c>
      <c r="F342" s="7">
        <f>IF(Tabela4[[#This Row],[data]]&lt;&gt;B341,Tabela4[[#This Row],[Kolumna1]],0)</f>
        <v>0</v>
      </c>
      <c r="G342" s="8">
        <f>IF(G341-Tabela4[[#This Row],[wielkosc_zamowienia]]+Tabela4[[#This Row],[Kolumna2]]&lt;0,G341+Tabela4[[#This Row],[Kolumna2]],G341-Tabela4[[#This Row],[wielkosc_zamowienia]]+Tabela4[[#This Row],[Kolumna2]])</f>
        <v>10970</v>
      </c>
      <c r="H342" s="8">
        <f>IF(G342-Tabela4[[#This Row],[wielkosc_zamowienia]]+Tabela4[[#This Row],[Kolumna2]]&lt;0,1,0)</f>
        <v>0</v>
      </c>
      <c r="I342" s="8"/>
    </row>
    <row r="343" spans="1:9" x14ac:dyDescent="0.25">
      <c r="A343">
        <v>342</v>
      </c>
      <c r="B343" s="1">
        <v>44364</v>
      </c>
      <c r="C343" s="1" t="str">
        <f>IF(OR(WEEKDAY(Tabela4[[#This Row],[data]])=1,WEEKDAY(Tabela4[[#This Row],[data]])=7),"5000","12000")</f>
        <v>12000</v>
      </c>
      <c r="D343" t="s">
        <v>4</v>
      </c>
      <c r="E343">
        <v>4180</v>
      </c>
      <c r="F343" s="7">
        <f>IF(Tabela4[[#This Row],[data]]&lt;&gt;B342,Tabela4[[#This Row],[Kolumna1]],0)</f>
        <v>0</v>
      </c>
      <c r="G343" s="8">
        <f>IF(G342-Tabela4[[#This Row],[wielkosc_zamowienia]]+Tabela4[[#This Row],[Kolumna2]]&lt;0,G342+Tabela4[[#This Row],[Kolumna2]],G342-Tabela4[[#This Row],[wielkosc_zamowienia]]+Tabela4[[#This Row],[Kolumna2]])</f>
        <v>6790</v>
      </c>
      <c r="H343" s="8">
        <f>IF(G343-Tabela4[[#This Row],[wielkosc_zamowienia]]+Tabela4[[#This Row],[Kolumna2]]&lt;0,1,0)</f>
        <v>0</v>
      </c>
      <c r="I343" s="8"/>
    </row>
    <row r="344" spans="1:9" x14ac:dyDescent="0.25">
      <c r="A344">
        <v>343</v>
      </c>
      <c r="B344" s="1">
        <v>44365</v>
      </c>
      <c r="C344" s="1" t="str">
        <f>IF(OR(WEEKDAY(Tabela4[[#This Row],[data]])=1,WEEKDAY(Tabela4[[#This Row],[data]])=7),"5000","12000")</f>
        <v>12000</v>
      </c>
      <c r="D344" t="s">
        <v>7</v>
      </c>
      <c r="E344">
        <v>7940</v>
      </c>
      <c r="F344" s="7" t="str">
        <f>IF(Tabela4[[#This Row],[data]]&lt;&gt;B343,Tabela4[[#This Row],[Kolumna1]],0)</f>
        <v>12000</v>
      </c>
      <c r="G344" s="8">
        <f>IF(G343-Tabela4[[#This Row],[wielkosc_zamowienia]]+Tabela4[[#This Row],[Kolumna2]]&lt;0,G343+Tabela4[[#This Row],[Kolumna2]],G343-Tabela4[[#This Row],[wielkosc_zamowienia]]+Tabela4[[#This Row],[Kolumna2]])</f>
        <v>10850</v>
      </c>
      <c r="H344" s="8">
        <f>IF(G344-Tabela4[[#This Row],[wielkosc_zamowienia]]+Tabela4[[#This Row],[Kolumna2]]&lt;0,1,0)</f>
        <v>0</v>
      </c>
      <c r="I344" s="8"/>
    </row>
    <row r="345" spans="1:9" x14ac:dyDescent="0.25">
      <c r="A345">
        <v>344</v>
      </c>
      <c r="B345" s="1">
        <v>44365</v>
      </c>
      <c r="C345" s="1" t="str">
        <f>IF(OR(WEEKDAY(Tabela4[[#This Row],[data]])=1,WEEKDAY(Tabela4[[#This Row],[data]])=7),"5000","12000")</f>
        <v>12000</v>
      </c>
      <c r="D345" t="s">
        <v>6</v>
      </c>
      <c r="E345">
        <v>8070</v>
      </c>
      <c r="F345" s="7">
        <f>IF(Tabela4[[#This Row],[data]]&lt;&gt;B344,Tabela4[[#This Row],[Kolumna1]],0)</f>
        <v>0</v>
      </c>
      <c r="G345" s="8">
        <f>IF(G344-Tabela4[[#This Row],[wielkosc_zamowienia]]+Tabela4[[#This Row],[Kolumna2]]&lt;0,G344+Tabela4[[#This Row],[Kolumna2]],G344-Tabela4[[#This Row],[wielkosc_zamowienia]]+Tabela4[[#This Row],[Kolumna2]])</f>
        <v>2780</v>
      </c>
      <c r="H345" s="8">
        <f>IF(G345-Tabela4[[#This Row],[wielkosc_zamowienia]]+Tabela4[[#This Row],[Kolumna2]]&lt;0,1,0)</f>
        <v>1</v>
      </c>
      <c r="I345" s="8"/>
    </row>
    <row r="346" spans="1:9" x14ac:dyDescent="0.25">
      <c r="A346">
        <v>345</v>
      </c>
      <c r="B346" s="1">
        <v>44365</v>
      </c>
      <c r="C346" s="1" t="str">
        <f>IF(OR(WEEKDAY(Tabela4[[#This Row],[data]])=1,WEEKDAY(Tabela4[[#This Row],[data]])=7),"5000","12000")</f>
        <v>12000</v>
      </c>
      <c r="D346" t="s">
        <v>5</v>
      </c>
      <c r="E346">
        <v>6060</v>
      </c>
      <c r="F346" s="7">
        <f>IF(Tabela4[[#This Row],[data]]&lt;&gt;B345,Tabela4[[#This Row],[Kolumna1]],0)</f>
        <v>0</v>
      </c>
      <c r="G346" s="8">
        <f>IF(G345-Tabela4[[#This Row],[wielkosc_zamowienia]]+Tabela4[[#This Row],[Kolumna2]]&lt;0,G345+Tabela4[[#This Row],[Kolumna2]],G345-Tabela4[[#This Row],[wielkosc_zamowienia]]+Tabela4[[#This Row],[Kolumna2]])</f>
        <v>2780</v>
      </c>
      <c r="H346" s="8">
        <f>IF(G346-Tabela4[[#This Row],[wielkosc_zamowienia]]+Tabela4[[#This Row],[Kolumna2]]&lt;0,1,0)</f>
        <v>1</v>
      </c>
      <c r="I346" s="8"/>
    </row>
    <row r="347" spans="1:9" x14ac:dyDescent="0.25">
      <c r="A347">
        <v>346</v>
      </c>
      <c r="B347" s="1">
        <v>44365</v>
      </c>
      <c r="C347" s="1" t="str">
        <f>IF(OR(WEEKDAY(Tabela4[[#This Row],[data]])=1,WEEKDAY(Tabela4[[#This Row],[data]])=7),"5000","12000")</f>
        <v>12000</v>
      </c>
      <c r="D347" t="s">
        <v>4</v>
      </c>
      <c r="E347">
        <v>9420</v>
      </c>
      <c r="F347" s="7">
        <f>IF(Tabela4[[#This Row],[data]]&lt;&gt;B346,Tabela4[[#This Row],[Kolumna1]],0)</f>
        <v>0</v>
      </c>
      <c r="G347" s="8">
        <f>IF(G346-Tabela4[[#This Row],[wielkosc_zamowienia]]+Tabela4[[#This Row],[Kolumna2]]&lt;0,G346+Tabela4[[#This Row],[Kolumna2]],G346-Tabela4[[#This Row],[wielkosc_zamowienia]]+Tabela4[[#This Row],[Kolumna2]])</f>
        <v>2780</v>
      </c>
      <c r="H347" s="8">
        <f>IF(G347-Tabela4[[#This Row],[wielkosc_zamowienia]]+Tabela4[[#This Row],[Kolumna2]]&lt;0,1,0)</f>
        <v>1</v>
      </c>
      <c r="I347" s="8"/>
    </row>
    <row r="348" spans="1:9" x14ac:dyDescent="0.25">
      <c r="A348">
        <v>347</v>
      </c>
      <c r="B348" s="1">
        <v>44366</v>
      </c>
      <c r="C348" s="1" t="str">
        <f>IF(OR(WEEKDAY(Tabela4[[#This Row],[data]])=1,WEEKDAY(Tabela4[[#This Row],[data]])=7),"5000","12000")</f>
        <v>5000</v>
      </c>
      <c r="D348" t="s">
        <v>7</v>
      </c>
      <c r="E348">
        <v>4440</v>
      </c>
      <c r="F348" s="7" t="str">
        <f>IF(Tabela4[[#This Row],[data]]&lt;&gt;B347,Tabela4[[#This Row],[Kolumna1]],0)</f>
        <v>5000</v>
      </c>
      <c r="G348" s="8">
        <f>IF(G347-Tabela4[[#This Row],[wielkosc_zamowienia]]+Tabela4[[#This Row],[Kolumna2]]&lt;0,G347+Tabela4[[#This Row],[Kolumna2]],G347-Tabela4[[#This Row],[wielkosc_zamowienia]]+Tabela4[[#This Row],[Kolumna2]])</f>
        <v>3340</v>
      </c>
      <c r="H348" s="8">
        <f>IF(G348-Tabela4[[#This Row],[wielkosc_zamowienia]]+Tabela4[[#This Row],[Kolumna2]]&lt;0,1,0)</f>
        <v>0</v>
      </c>
      <c r="I348" s="8"/>
    </row>
    <row r="349" spans="1:9" x14ac:dyDescent="0.25">
      <c r="A349">
        <v>348</v>
      </c>
      <c r="B349" s="1">
        <v>44367</v>
      </c>
      <c r="C349" s="1" t="str">
        <f>IF(OR(WEEKDAY(Tabela4[[#This Row],[data]])=1,WEEKDAY(Tabela4[[#This Row],[data]])=7),"5000","12000")</f>
        <v>5000</v>
      </c>
      <c r="D349" t="s">
        <v>7</v>
      </c>
      <c r="E349">
        <v>3010</v>
      </c>
      <c r="F349" s="7" t="str">
        <f>IF(Tabela4[[#This Row],[data]]&lt;&gt;B348,Tabela4[[#This Row],[Kolumna1]],0)</f>
        <v>5000</v>
      </c>
      <c r="G349" s="8">
        <f>IF(G348-Tabela4[[#This Row],[wielkosc_zamowienia]]+Tabela4[[#This Row],[Kolumna2]]&lt;0,G348+Tabela4[[#This Row],[Kolumna2]],G348-Tabela4[[#This Row],[wielkosc_zamowienia]]+Tabela4[[#This Row],[Kolumna2]])</f>
        <v>5330</v>
      </c>
      <c r="H349" s="8">
        <f>IF(G349-Tabela4[[#This Row],[wielkosc_zamowienia]]+Tabela4[[#This Row],[Kolumna2]]&lt;0,1,0)</f>
        <v>0</v>
      </c>
      <c r="I349" s="8"/>
    </row>
    <row r="350" spans="1:9" x14ac:dyDescent="0.25">
      <c r="A350">
        <v>349</v>
      </c>
      <c r="B350" s="1">
        <v>44367</v>
      </c>
      <c r="C350" s="1" t="str">
        <f>IF(OR(WEEKDAY(Tabela4[[#This Row],[data]])=1,WEEKDAY(Tabela4[[#This Row],[data]])=7),"5000","12000")</f>
        <v>5000</v>
      </c>
      <c r="D350" t="s">
        <v>4</v>
      </c>
      <c r="E350">
        <v>1060</v>
      </c>
      <c r="F350" s="7">
        <f>IF(Tabela4[[#This Row],[data]]&lt;&gt;B349,Tabela4[[#This Row],[Kolumna1]],0)</f>
        <v>0</v>
      </c>
      <c r="G350" s="8">
        <f>IF(G349-Tabela4[[#This Row],[wielkosc_zamowienia]]+Tabela4[[#This Row],[Kolumna2]]&lt;0,G349+Tabela4[[#This Row],[Kolumna2]],G349-Tabela4[[#This Row],[wielkosc_zamowienia]]+Tabela4[[#This Row],[Kolumna2]])</f>
        <v>4270</v>
      </c>
      <c r="H350" s="8">
        <f>IF(G350-Tabela4[[#This Row],[wielkosc_zamowienia]]+Tabela4[[#This Row],[Kolumna2]]&lt;0,1,0)</f>
        <v>0</v>
      </c>
      <c r="I350" s="8"/>
    </row>
    <row r="351" spans="1:9" x14ac:dyDescent="0.25">
      <c r="A351">
        <v>350</v>
      </c>
      <c r="B351" s="1">
        <v>44368</v>
      </c>
      <c r="C351" s="1" t="str">
        <f>IF(OR(WEEKDAY(Tabela4[[#This Row],[data]])=1,WEEKDAY(Tabela4[[#This Row],[data]])=7),"5000","12000")</f>
        <v>12000</v>
      </c>
      <c r="D351" t="s">
        <v>7</v>
      </c>
      <c r="E351">
        <v>5970</v>
      </c>
      <c r="F351" s="7" t="str">
        <f>IF(Tabela4[[#This Row],[data]]&lt;&gt;B350,Tabela4[[#This Row],[Kolumna1]],0)</f>
        <v>12000</v>
      </c>
      <c r="G351" s="8">
        <f>IF(G350-Tabela4[[#This Row],[wielkosc_zamowienia]]+Tabela4[[#This Row],[Kolumna2]]&lt;0,G350+Tabela4[[#This Row],[Kolumna2]],G350-Tabela4[[#This Row],[wielkosc_zamowienia]]+Tabela4[[#This Row],[Kolumna2]])</f>
        <v>10300</v>
      </c>
      <c r="H351" s="8">
        <f>IF(G351-Tabela4[[#This Row],[wielkosc_zamowienia]]+Tabela4[[#This Row],[Kolumna2]]&lt;0,1,0)</f>
        <v>0</v>
      </c>
      <c r="I351" s="8"/>
    </row>
    <row r="352" spans="1:9" x14ac:dyDescent="0.25">
      <c r="A352">
        <v>351</v>
      </c>
      <c r="B352" s="1">
        <v>44368</v>
      </c>
      <c r="C352" s="1" t="str">
        <f>IF(OR(WEEKDAY(Tabela4[[#This Row],[data]])=1,WEEKDAY(Tabela4[[#This Row],[data]])=7),"5000","12000")</f>
        <v>12000</v>
      </c>
      <c r="D352" t="s">
        <v>5</v>
      </c>
      <c r="E352">
        <v>1180</v>
      </c>
      <c r="F352" s="7">
        <f>IF(Tabela4[[#This Row],[data]]&lt;&gt;B351,Tabela4[[#This Row],[Kolumna1]],0)</f>
        <v>0</v>
      </c>
      <c r="G352" s="8">
        <f>IF(G351-Tabela4[[#This Row],[wielkosc_zamowienia]]+Tabela4[[#This Row],[Kolumna2]]&lt;0,G351+Tabela4[[#This Row],[Kolumna2]],G351-Tabela4[[#This Row],[wielkosc_zamowienia]]+Tabela4[[#This Row],[Kolumna2]])</f>
        <v>9120</v>
      </c>
      <c r="H352" s="8">
        <f>IF(G352-Tabela4[[#This Row],[wielkosc_zamowienia]]+Tabela4[[#This Row],[Kolumna2]]&lt;0,1,0)</f>
        <v>0</v>
      </c>
      <c r="I352" s="8"/>
    </row>
    <row r="353" spans="1:9" x14ac:dyDescent="0.25">
      <c r="A353">
        <v>352</v>
      </c>
      <c r="B353" s="1">
        <v>44369</v>
      </c>
      <c r="C353" s="1" t="str">
        <f>IF(OR(WEEKDAY(Tabela4[[#This Row],[data]])=1,WEEKDAY(Tabela4[[#This Row],[data]])=7),"5000","12000")</f>
        <v>12000</v>
      </c>
      <c r="D353" t="s">
        <v>5</v>
      </c>
      <c r="E353">
        <v>1510</v>
      </c>
      <c r="F353" s="7" t="str">
        <f>IF(Tabela4[[#This Row],[data]]&lt;&gt;B352,Tabela4[[#This Row],[Kolumna1]],0)</f>
        <v>12000</v>
      </c>
      <c r="G353" s="8">
        <f>IF(G352-Tabela4[[#This Row],[wielkosc_zamowienia]]+Tabela4[[#This Row],[Kolumna2]]&lt;0,G352+Tabela4[[#This Row],[Kolumna2]],G352-Tabela4[[#This Row],[wielkosc_zamowienia]]+Tabela4[[#This Row],[Kolumna2]])</f>
        <v>19610</v>
      </c>
      <c r="H353" s="8">
        <f>IF(G353-Tabela4[[#This Row],[wielkosc_zamowienia]]+Tabela4[[#This Row],[Kolumna2]]&lt;0,1,0)</f>
        <v>0</v>
      </c>
      <c r="I353" s="8"/>
    </row>
    <row r="354" spans="1:9" x14ac:dyDescent="0.25">
      <c r="A354">
        <v>353</v>
      </c>
      <c r="B354" s="1">
        <v>44370</v>
      </c>
      <c r="C354" s="1" t="str">
        <f>IF(OR(WEEKDAY(Tabela4[[#This Row],[data]])=1,WEEKDAY(Tabela4[[#This Row],[data]])=7),"5000","12000")</f>
        <v>12000</v>
      </c>
      <c r="D354" t="s">
        <v>6</v>
      </c>
      <c r="E354">
        <v>5610</v>
      </c>
      <c r="F354" s="7" t="str">
        <f>IF(Tabela4[[#This Row],[data]]&lt;&gt;B353,Tabela4[[#This Row],[Kolumna1]],0)</f>
        <v>12000</v>
      </c>
      <c r="G354" s="8">
        <f>IF(G353-Tabela4[[#This Row],[wielkosc_zamowienia]]+Tabela4[[#This Row],[Kolumna2]]&lt;0,G353+Tabela4[[#This Row],[Kolumna2]],G353-Tabela4[[#This Row],[wielkosc_zamowienia]]+Tabela4[[#This Row],[Kolumna2]])</f>
        <v>26000</v>
      </c>
      <c r="H354" s="8">
        <f>IF(G354-Tabela4[[#This Row],[wielkosc_zamowienia]]+Tabela4[[#This Row],[Kolumna2]]&lt;0,1,0)</f>
        <v>0</v>
      </c>
      <c r="I354" s="8"/>
    </row>
    <row r="355" spans="1:9" x14ac:dyDescent="0.25">
      <c r="A355">
        <v>354</v>
      </c>
      <c r="B355" s="1">
        <v>44370</v>
      </c>
      <c r="C355" s="1" t="str">
        <f>IF(OR(WEEKDAY(Tabela4[[#This Row],[data]])=1,WEEKDAY(Tabela4[[#This Row],[data]])=7),"5000","12000")</f>
        <v>12000</v>
      </c>
      <c r="D355" t="s">
        <v>7</v>
      </c>
      <c r="E355">
        <v>4850</v>
      </c>
      <c r="F355" s="7">
        <f>IF(Tabela4[[#This Row],[data]]&lt;&gt;B354,Tabela4[[#This Row],[Kolumna1]],0)</f>
        <v>0</v>
      </c>
      <c r="G355" s="8">
        <f>IF(G354-Tabela4[[#This Row],[wielkosc_zamowienia]]+Tabela4[[#This Row],[Kolumna2]]&lt;0,G354+Tabela4[[#This Row],[Kolumna2]],G354-Tabela4[[#This Row],[wielkosc_zamowienia]]+Tabela4[[#This Row],[Kolumna2]])</f>
        <v>21150</v>
      </c>
      <c r="H355" s="8">
        <f>IF(G355-Tabela4[[#This Row],[wielkosc_zamowienia]]+Tabela4[[#This Row],[Kolumna2]]&lt;0,1,0)</f>
        <v>0</v>
      </c>
      <c r="I355" s="8"/>
    </row>
    <row r="356" spans="1:9" x14ac:dyDescent="0.25">
      <c r="A356">
        <v>355</v>
      </c>
      <c r="B356" s="1">
        <v>44371</v>
      </c>
      <c r="C356" s="1" t="str">
        <f>IF(OR(WEEKDAY(Tabela4[[#This Row],[data]])=1,WEEKDAY(Tabela4[[#This Row],[data]])=7),"5000","12000")</f>
        <v>12000</v>
      </c>
      <c r="D356" t="s">
        <v>6</v>
      </c>
      <c r="E356">
        <v>3640</v>
      </c>
      <c r="F356" s="7" t="str">
        <f>IF(Tabela4[[#This Row],[data]]&lt;&gt;B355,Tabela4[[#This Row],[Kolumna1]],0)</f>
        <v>12000</v>
      </c>
      <c r="G356" s="8">
        <f>IF(G355-Tabela4[[#This Row],[wielkosc_zamowienia]]+Tabela4[[#This Row],[Kolumna2]]&lt;0,G355+Tabela4[[#This Row],[Kolumna2]],G355-Tabela4[[#This Row],[wielkosc_zamowienia]]+Tabela4[[#This Row],[Kolumna2]])</f>
        <v>29510</v>
      </c>
      <c r="H356" s="8">
        <f>IF(G356-Tabela4[[#This Row],[wielkosc_zamowienia]]+Tabela4[[#This Row],[Kolumna2]]&lt;0,1,0)</f>
        <v>0</v>
      </c>
      <c r="I356" s="8"/>
    </row>
    <row r="357" spans="1:9" x14ac:dyDescent="0.25">
      <c r="A357">
        <v>356</v>
      </c>
      <c r="B357" s="1">
        <v>44372</v>
      </c>
      <c r="C357" s="1" t="str">
        <f>IF(OR(WEEKDAY(Tabela4[[#This Row],[data]])=1,WEEKDAY(Tabela4[[#This Row],[data]])=7),"5000","12000")</f>
        <v>12000</v>
      </c>
      <c r="D357" t="s">
        <v>6</v>
      </c>
      <c r="E357">
        <v>6950</v>
      </c>
      <c r="F357" s="7" t="str">
        <f>IF(Tabela4[[#This Row],[data]]&lt;&gt;B356,Tabela4[[#This Row],[Kolumna1]],0)</f>
        <v>12000</v>
      </c>
      <c r="G357" s="8">
        <f>IF(G356-Tabela4[[#This Row],[wielkosc_zamowienia]]+Tabela4[[#This Row],[Kolumna2]]&lt;0,G356+Tabela4[[#This Row],[Kolumna2]],G356-Tabela4[[#This Row],[wielkosc_zamowienia]]+Tabela4[[#This Row],[Kolumna2]])</f>
        <v>34560</v>
      </c>
      <c r="H357" s="8">
        <f>IF(G357-Tabela4[[#This Row],[wielkosc_zamowienia]]+Tabela4[[#This Row],[Kolumna2]]&lt;0,1,0)</f>
        <v>0</v>
      </c>
      <c r="I357" s="8"/>
    </row>
    <row r="358" spans="1:9" x14ac:dyDescent="0.25">
      <c r="A358">
        <v>357</v>
      </c>
      <c r="B358" s="1">
        <v>44372</v>
      </c>
      <c r="C358" s="1" t="str">
        <f>IF(OR(WEEKDAY(Tabela4[[#This Row],[data]])=1,WEEKDAY(Tabela4[[#This Row],[data]])=7),"5000","12000")</f>
        <v>12000</v>
      </c>
      <c r="D358" t="s">
        <v>7</v>
      </c>
      <c r="E358">
        <v>3790</v>
      </c>
      <c r="F358" s="7">
        <f>IF(Tabela4[[#This Row],[data]]&lt;&gt;B357,Tabela4[[#This Row],[Kolumna1]],0)</f>
        <v>0</v>
      </c>
      <c r="G358" s="8">
        <f>IF(G357-Tabela4[[#This Row],[wielkosc_zamowienia]]+Tabela4[[#This Row],[Kolumna2]]&lt;0,G357+Tabela4[[#This Row],[Kolumna2]],G357-Tabela4[[#This Row],[wielkosc_zamowienia]]+Tabela4[[#This Row],[Kolumna2]])</f>
        <v>30770</v>
      </c>
      <c r="H358" s="8">
        <f>IF(G358-Tabela4[[#This Row],[wielkosc_zamowienia]]+Tabela4[[#This Row],[Kolumna2]]&lt;0,1,0)</f>
        <v>0</v>
      </c>
      <c r="I358" s="8"/>
    </row>
    <row r="359" spans="1:9" x14ac:dyDescent="0.25">
      <c r="A359">
        <v>358</v>
      </c>
      <c r="B359" s="1">
        <v>44373</v>
      </c>
      <c r="C359" s="1" t="str">
        <f>IF(OR(WEEKDAY(Tabela4[[#This Row],[data]])=1,WEEKDAY(Tabela4[[#This Row],[data]])=7),"5000","12000")</f>
        <v>5000</v>
      </c>
      <c r="D359" t="s">
        <v>5</v>
      </c>
      <c r="E359">
        <v>6570</v>
      </c>
      <c r="F359" s="7" t="str">
        <f>IF(Tabela4[[#This Row],[data]]&lt;&gt;B358,Tabela4[[#This Row],[Kolumna1]],0)</f>
        <v>5000</v>
      </c>
      <c r="G359" s="8">
        <f>IF(G358-Tabela4[[#This Row],[wielkosc_zamowienia]]+Tabela4[[#This Row],[Kolumna2]]&lt;0,G358+Tabela4[[#This Row],[Kolumna2]],G358-Tabela4[[#This Row],[wielkosc_zamowienia]]+Tabela4[[#This Row],[Kolumna2]])</f>
        <v>29200</v>
      </c>
      <c r="H359" s="8">
        <f>IF(G359-Tabela4[[#This Row],[wielkosc_zamowienia]]+Tabela4[[#This Row],[Kolumna2]]&lt;0,1,0)</f>
        <v>0</v>
      </c>
      <c r="I359" s="8"/>
    </row>
    <row r="360" spans="1:9" x14ac:dyDescent="0.25">
      <c r="A360">
        <v>359</v>
      </c>
      <c r="B360" s="1">
        <v>44374</v>
      </c>
      <c r="C360" s="1" t="str">
        <f>IF(OR(WEEKDAY(Tabela4[[#This Row],[data]])=1,WEEKDAY(Tabela4[[#This Row],[data]])=7),"5000","12000")</f>
        <v>5000</v>
      </c>
      <c r="D360" t="s">
        <v>6</v>
      </c>
      <c r="E360">
        <v>6200</v>
      </c>
      <c r="F360" s="7" t="str">
        <f>IF(Tabela4[[#This Row],[data]]&lt;&gt;B359,Tabela4[[#This Row],[Kolumna1]],0)</f>
        <v>5000</v>
      </c>
      <c r="G360" s="8">
        <f>IF(G359-Tabela4[[#This Row],[wielkosc_zamowienia]]+Tabela4[[#This Row],[Kolumna2]]&lt;0,G359+Tabela4[[#This Row],[Kolumna2]],G359-Tabela4[[#This Row],[wielkosc_zamowienia]]+Tabela4[[#This Row],[Kolumna2]])</f>
        <v>28000</v>
      </c>
      <c r="H360" s="8">
        <f>IF(G360-Tabela4[[#This Row],[wielkosc_zamowienia]]+Tabela4[[#This Row],[Kolumna2]]&lt;0,1,0)</f>
        <v>0</v>
      </c>
      <c r="I360" s="8"/>
    </row>
    <row r="361" spans="1:9" x14ac:dyDescent="0.25">
      <c r="A361">
        <v>360</v>
      </c>
      <c r="B361" s="1">
        <v>44374</v>
      </c>
      <c r="C361" s="1" t="str">
        <f>IF(OR(WEEKDAY(Tabela4[[#This Row],[data]])=1,WEEKDAY(Tabela4[[#This Row],[data]])=7),"5000","12000")</f>
        <v>5000</v>
      </c>
      <c r="D361" t="s">
        <v>4</v>
      </c>
      <c r="E361">
        <v>9010</v>
      </c>
      <c r="F361" s="7">
        <f>IF(Tabela4[[#This Row],[data]]&lt;&gt;B360,Tabela4[[#This Row],[Kolumna1]],0)</f>
        <v>0</v>
      </c>
      <c r="G361" s="8">
        <f>IF(G360-Tabela4[[#This Row],[wielkosc_zamowienia]]+Tabela4[[#This Row],[Kolumna2]]&lt;0,G360+Tabela4[[#This Row],[Kolumna2]],G360-Tabela4[[#This Row],[wielkosc_zamowienia]]+Tabela4[[#This Row],[Kolumna2]])</f>
        <v>18990</v>
      </c>
      <c r="H361" s="8">
        <f>IF(G361-Tabela4[[#This Row],[wielkosc_zamowienia]]+Tabela4[[#This Row],[Kolumna2]]&lt;0,1,0)</f>
        <v>0</v>
      </c>
      <c r="I361" s="8"/>
    </row>
    <row r="362" spans="1:9" x14ac:dyDescent="0.25">
      <c r="A362">
        <v>361</v>
      </c>
      <c r="B362" s="1">
        <v>44375</v>
      </c>
      <c r="C362" s="1" t="str">
        <f>IF(OR(WEEKDAY(Tabela4[[#This Row],[data]])=1,WEEKDAY(Tabela4[[#This Row],[data]])=7),"5000","12000")</f>
        <v>12000</v>
      </c>
      <c r="D362" t="s">
        <v>7</v>
      </c>
      <c r="E362">
        <v>1510</v>
      </c>
      <c r="F362" s="7" t="str">
        <f>IF(Tabela4[[#This Row],[data]]&lt;&gt;B361,Tabela4[[#This Row],[Kolumna1]],0)</f>
        <v>12000</v>
      </c>
      <c r="G362" s="8">
        <f>IF(G361-Tabela4[[#This Row],[wielkosc_zamowienia]]+Tabela4[[#This Row],[Kolumna2]]&lt;0,G361+Tabela4[[#This Row],[Kolumna2]],G361-Tabela4[[#This Row],[wielkosc_zamowienia]]+Tabela4[[#This Row],[Kolumna2]])</f>
        <v>29480</v>
      </c>
      <c r="H362" s="8">
        <f>IF(G362-Tabela4[[#This Row],[wielkosc_zamowienia]]+Tabela4[[#This Row],[Kolumna2]]&lt;0,1,0)</f>
        <v>0</v>
      </c>
      <c r="I362" s="8"/>
    </row>
    <row r="363" spans="1:9" x14ac:dyDescent="0.25">
      <c r="A363">
        <v>362</v>
      </c>
      <c r="B363" s="1">
        <v>44376</v>
      </c>
      <c r="C363" s="1" t="str">
        <f>IF(OR(WEEKDAY(Tabela4[[#This Row],[data]])=1,WEEKDAY(Tabela4[[#This Row],[data]])=7),"5000","12000")</f>
        <v>12000</v>
      </c>
      <c r="D363" t="s">
        <v>4</v>
      </c>
      <c r="E363">
        <v>2910</v>
      </c>
      <c r="F363" s="7" t="str">
        <f>IF(Tabela4[[#This Row],[data]]&lt;&gt;B362,Tabela4[[#This Row],[Kolumna1]],0)</f>
        <v>12000</v>
      </c>
      <c r="G363" s="8">
        <f>IF(G362-Tabela4[[#This Row],[wielkosc_zamowienia]]+Tabela4[[#This Row],[Kolumna2]]&lt;0,G362+Tabela4[[#This Row],[Kolumna2]],G362-Tabela4[[#This Row],[wielkosc_zamowienia]]+Tabela4[[#This Row],[Kolumna2]])</f>
        <v>38570</v>
      </c>
      <c r="H363" s="8">
        <f>IF(G363-Tabela4[[#This Row],[wielkosc_zamowienia]]+Tabela4[[#This Row],[Kolumna2]]&lt;0,1,0)</f>
        <v>0</v>
      </c>
      <c r="I363" s="8"/>
    </row>
    <row r="364" spans="1:9" x14ac:dyDescent="0.25">
      <c r="A364">
        <v>363</v>
      </c>
      <c r="B364" s="1">
        <v>44376</v>
      </c>
      <c r="C364" s="1" t="str">
        <f>IF(OR(WEEKDAY(Tabela4[[#This Row],[data]])=1,WEEKDAY(Tabela4[[#This Row],[data]])=7),"5000","12000")</f>
        <v>12000</v>
      </c>
      <c r="D364" t="s">
        <v>6</v>
      </c>
      <c r="E364">
        <v>6310</v>
      </c>
      <c r="F364" s="7">
        <f>IF(Tabela4[[#This Row],[data]]&lt;&gt;B363,Tabela4[[#This Row],[Kolumna1]],0)</f>
        <v>0</v>
      </c>
      <c r="G364" s="8">
        <f>IF(G363-Tabela4[[#This Row],[wielkosc_zamowienia]]+Tabela4[[#This Row],[Kolumna2]]&lt;0,G363+Tabela4[[#This Row],[Kolumna2]],G363-Tabela4[[#This Row],[wielkosc_zamowienia]]+Tabela4[[#This Row],[Kolumna2]])</f>
        <v>32260</v>
      </c>
      <c r="H364" s="8">
        <f>IF(G364-Tabela4[[#This Row],[wielkosc_zamowienia]]+Tabela4[[#This Row],[Kolumna2]]&lt;0,1,0)</f>
        <v>0</v>
      </c>
      <c r="I364" s="8"/>
    </row>
    <row r="365" spans="1:9" x14ac:dyDescent="0.25">
      <c r="A365">
        <v>364</v>
      </c>
      <c r="B365" s="1">
        <v>44377</v>
      </c>
      <c r="C365" s="1" t="str">
        <f>IF(OR(WEEKDAY(Tabela4[[#This Row],[data]])=1,WEEKDAY(Tabela4[[#This Row],[data]])=7),"5000","12000")</f>
        <v>12000</v>
      </c>
      <c r="D365" t="s">
        <v>6</v>
      </c>
      <c r="E365">
        <v>7110</v>
      </c>
      <c r="F365" s="7" t="str">
        <f>IF(Tabela4[[#This Row],[data]]&lt;&gt;B364,Tabela4[[#This Row],[Kolumna1]],0)</f>
        <v>12000</v>
      </c>
      <c r="G365" s="8">
        <f>IF(G364-Tabela4[[#This Row],[wielkosc_zamowienia]]+Tabela4[[#This Row],[Kolumna2]]&lt;0,G364+Tabela4[[#This Row],[Kolumna2]],G364-Tabela4[[#This Row],[wielkosc_zamowienia]]+Tabela4[[#This Row],[Kolumna2]])</f>
        <v>37150</v>
      </c>
      <c r="H365" s="8">
        <f>IF(G365-Tabela4[[#This Row],[wielkosc_zamowienia]]+Tabela4[[#This Row],[Kolumna2]]&lt;0,1,0)</f>
        <v>0</v>
      </c>
      <c r="I365" s="8"/>
    </row>
    <row r="366" spans="1:9" x14ac:dyDescent="0.25">
      <c r="A366">
        <v>365</v>
      </c>
      <c r="B366" s="1">
        <v>44377</v>
      </c>
      <c r="C366" s="1" t="str">
        <f>IF(OR(WEEKDAY(Tabela4[[#This Row],[data]])=1,WEEKDAY(Tabela4[[#This Row],[data]])=7),"5000","12000")</f>
        <v>12000</v>
      </c>
      <c r="D366" t="s">
        <v>5</v>
      </c>
      <c r="E366">
        <v>2540</v>
      </c>
      <c r="F366" s="7">
        <f>IF(Tabela4[[#This Row],[data]]&lt;&gt;B365,Tabela4[[#This Row],[Kolumna1]],0)</f>
        <v>0</v>
      </c>
      <c r="G366" s="8">
        <f>IF(G365-Tabela4[[#This Row],[wielkosc_zamowienia]]+Tabela4[[#This Row],[Kolumna2]]&lt;0,G365+Tabela4[[#This Row],[Kolumna2]],G365-Tabela4[[#This Row],[wielkosc_zamowienia]]+Tabela4[[#This Row],[Kolumna2]])</f>
        <v>34610</v>
      </c>
      <c r="H366" s="8">
        <f>IF(G366-Tabela4[[#This Row],[wielkosc_zamowienia]]+Tabela4[[#This Row],[Kolumna2]]&lt;0,1,0)</f>
        <v>0</v>
      </c>
      <c r="I366" s="8"/>
    </row>
    <row r="367" spans="1:9" x14ac:dyDescent="0.25">
      <c r="A367">
        <v>366</v>
      </c>
      <c r="B367" s="1">
        <v>44377</v>
      </c>
      <c r="C367" s="1" t="str">
        <f>IF(OR(WEEKDAY(Tabela4[[#This Row],[data]])=1,WEEKDAY(Tabela4[[#This Row],[data]])=7),"5000","12000")</f>
        <v>12000</v>
      </c>
      <c r="D367" t="s">
        <v>7</v>
      </c>
      <c r="E367">
        <v>8140</v>
      </c>
      <c r="F367" s="7">
        <f>IF(Tabela4[[#This Row],[data]]&lt;&gt;B366,Tabela4[[#This Row],[Kolumna1]],0)</f>
        <v>0</v>
      </c>
      <c r="G367" s="8">
        <f>IF(G366-Tabela4[[#This Row],[wielkosc_zamowienia]]+Tabela4[[#This Row],[Kolumna2]]&lt;0,G366+Tabela4[[#This Row],[Kolumna2]],G366-Tabela4[[#This Row],[wielkosc_zamowienia]]+Tabela4[[#This Row],[Kolumna2]])</f>
        <v>26470</v>
      </c>
      <c r="H367" s="8">
        <f>IF(G367-Tabela4[[#This Row],[wielkosc_zamowienia]]+Tabela4[[#This Row],[Kolumna2]]&lt;0,1,0)</f>
        <v>0</v>
      </c>
      <c r="I367" s="8"/>
    </row>
    <row r="368" spans="1:9" x14ac:dyDescent="0.25">
      <c r="A368">
        <v>367</v>
      </c>
      <c r="B368" s="1">
        <v>44378</v>
      </c>
      <c r="C368" s="1" t="str">
        <f>IF(OR(WEEKDAY(Tabela4[[#This Row],[data]])=1,WEEKDAY(Tabela4[[#This Row],[data]])=7),"5000","12000")</f>
        <v>12000</v>
      </c>
      <c r="D368" t="s">
        <v>4</v>
      </c>
      <c r="E368">
        <v>1740</v>
      </c>
      <c r="F368" s="7" t="str">
        <f>IF(Tabela4[[#This Row],[data]]&lt;&gt;B367,Tabela4[[#This Row],[Kolumna1]],0)</f>
        <v>12000</v>
      </c>
      <c r="G368" s="8">
        <f>IF(G367-Tabela4[[#This Row],[wielkosc_zamowienia]]+Tabela4[[#This Row],[Kolumna2]]&lt;0,G367+Tabela4[[#This Row],[Kolumna2]],G367-Tabela4[[#This Row],[wielkosc_zamowienia]]+Tabela4[[#This Row],[Kolumna2]])</f>
        <v>36730</v>
      </c>
      <c r="H368" s="8">
        <f>IF(G368-Tabela4[[#This Row],[wielkosc_zamowienia]]+Tabela4[[#This Row],[Kolumna2]]&lt;0,1,0)</f>
        <v>0</v>
      </c>
      <c r="I368" s="8"/>
    </row>
    <row r="369" spans="1:9" x14ac:dyDescent="0.25">
      <c r="A369">
        <v>368</v>
      </c>
      <c r="B369" s="1">
        <v>44378</v>
      </c>
      <c r="C369" s="1" t="str">
        <f>IF(OR(WEEKDAY(Tabela4[[#This Row],[data]])=1,WEEKDAY(Tabela4[[#This Row],[data]])=7),"5000","12000")</f>
        <v>12000</v>
      </c>
      <c r="D369" t="s">
        <v>7</v>
      </c>
      <c r="E369">
        <v>5840</v>
      </c>
      <c r="F369" s="7">
        <f>IF(Tabela4[[#This Row],[data]]&lt;&gt;B368,Tabela4[[#This Row],[Kolumna1]],0)</f>
        <v>0</v>
      </c>
      <c r="G369" s="8">
        <f>IF(G368-Tabela4[[#This Row],[wielkosc_zamowienia]]+Tabela4[[#This Row],[Kolumna2]]&lt;0,G368+Tabela4[[#This Row],[Kolumna2]],G368-Tabela4[[#This Row],[wielkosc_zamowienia]]+Tabela4[[#This Row],[Kolumna2]])</f>
        <v>30890</v>
      </c>
      <c r="H369" s="8">
        <f>IF(G369-Tabela4[[#This Row],[wielkosc_zamowienia]]+Tabela4[[#This Row],[Kolumna2]]&lt;0,1,0)</f>
        <v>0</v>
      </c>
      <c r="I369" s="8"/>
    </row>
    <row r="370" spans="1:9" x14ac:dyDescent="0.25">
      <c r="A370">
        <v>369</v>
      </c>
      <c r="B370" s="1">
        <v>44379</v>
      </c>
      <c r="C370" s="1" t="str">
        <f>IF(OR(WEEKDAY(Tabela4[[#This Row],[data]])=1,WEEKDAY(Tabela4[[#This Row],[data]])=7),"5000","12000")</f>
        <v>12000</v>
      </c>
      <c r="D370" t="s">
        <v>5</v>
      </c>
      <c r="E370">
        <v>3170</v>
      </c>
      <c r="F370" s="7" t="str">
        <f>IF(Tabela4[[#This Row],[data]]&lt;&gt;B369,Tabela4[[#This Row],[Kolumna1]],0)</f>
        <v>12000</v>
      </c>
      <c r="G370" s="8">
        <f>IF(G369-Tabela4[[#This Row],[wielkosc_zamowienia]]+Tabela4[[#This Row],[Kolumna2]]&lt;0,G369+Tabela4[[#This Row],[Kolumna2]],G369-Tabela4[[#This Row],[wielkosc_zamowienia]]+Tabela4[[#This Row],[Kolumna2]])</f>
        <v>39720</v>
      </c>
      <c r="H370" s="8">
        <f>IF(G370-Tabela4[[#This Row],[wielkosc_zamowienia]]+Tabela4[[#This Row],[Kolumna2]]&lt;0,1,0)</f>
        <v>0</v>
      </c>
      <c r="I370" s="8"/>
    </row>
    <row r="371" spans="1:9" x14ac:dyDescent="0.25">
      <c r="A371">
        <v>370</v>
      </c>
      <c r="B371" s="1">
        <v>44379</v>
      </c>
      <c r="C371" s="1" t="str">
        <f>IF(OR(WEEKDAY(Tabela4[[#This Row],[data]])=1,WEEKDAY(Tabela4[[#This Row],[data]])=7),"5000","12000")</f>
        <v>12000</v>
      </c>
      <c r="D371" t="s">
        <v>7</v>
      </c>
      <c r="E371">
        <v>4000</v>
      </c>
      <c r="F371" s="7">
        <f>IF(Tabela4[[#This Row],[data]]&lt;&gt;B370,Tabela4[[#This Row],[Kolumna1]],0)</f>
        <v>0</v>
      </c>
      <c r="G371" s="8">
        <f>IF(G370-Tabela4[[#This Row],[wielkosc_zamowienia]]+Tabela4[[#This Row],[Kolumna2]]&lt;0,G370+Tabela4[[#This Row],[Kolumna2]],G370-Tabela4[[#This Row],[wielkosc_zamowienia]]+Tabela4[[#This Row],[Kolumna2]])</f>
        <v>35720</v>
      </c>
      <c r="H371" s="8">
        <f>IF(G371-Tabela4[[#This Row],[wielkosc_zamowienia]]+Tabela4[[#This Row],[Kolumna2]]&lt;0,1,0)</f>
        <v>0</v>
      </c>
      <c r="I371" s="8"/>
    </row>
    <row r="372" spans="1:9" x14ac:dyDescent="0.25">
      <c r="A372">
        <v>371</v>
      </c>
      <c r="B372" s="1">
        <v>44380</v>
      </c>
      <c r="C372" s="1" t="str">
        <f>IF(OR(WEEKDAY(Tabela4[[#This Row],[data]])=1,WEEKDAY(Tabela4[[#This Row],[data]])=7),"5000","12000")</f>
        <v>5000</v>
      </c>
      <c r="D372" t="s">
        <v>4</v>
      </c>
      <c r="E372">
        <v>4600</v>
      </c>
      <c r="F372" s="7" t="str">
        <f>IF(Tabela4[[#This Row],[data]]&lt;&gt;B371,Tabela4[[#This Row],[Kolumna1]],0)</f>
        <v>5000</v>
      </c>
      <c r="G372" s="8">
        <f>IF(G371-Tabela4[[#This Row],[wielkosc_zamowienia]]+Tabela4[[#This Row],[Kolumna2]]&lt;0,G371+Tabela4[[#This Row],[Kolumna2]],G371-Tabela4[[#This Row],[wielkosc_zamowienia]]+Tabela4[[#This Row],[Kolumna2]])</f>
        <v>36120</v>
      </c>
      <c r="H372" s="8">
        <f>IF(G372-Tabela4[[#This Row],[wielkosc_zamowienia]]+Tabela4[[#This Row],[Kolumna2]]&lt;0,1,0)</f>
        <v>0</v>
      </c>
      <c r="I372" s="8"/>
    </row>
    <row r="373" spans="1:9" x14ac:dyDescent="0.25">
      <c r="A373">
        <v>372</v>
      </c>
      <c r="B373" s="1">
        <v>44380</v>
      </c>
      <c r="C373" s="1" t="str">
        <f>IF(OR(WEEKDAY(Tabela4[[#This Row],[data]])=1,WEEKDAY(Tabela4[[#This Row],[data]])=7),"5000","12000")</f>
        <v>5000</v>
      </c>
      <c r="D373" t="s">
        <v>5</v>
      </c>
      <c r="E373">
        <v>9870</v>
      </c>
      <c r="F373" s="7">
        <f>IF(Tabela4[[#This Row],[data]]&lt;&gt;B372,Tabela4[[#This Row],[Kolumna1]],0)</f>
        <v>0</v>
      </c>
      <c r="G373" s="8">
        <f>IF(G372-Tabela4[[#This Row],[wielkosc_zamowienia]]+Tabela4[[#This Row],[Kolumna2]]&lt;0,G372+Tabela4[[#This Row],[Kolumna2]],G372-Tabela4[[#This Row],[wielkosc_zamowienia]]+Tabela4[[#This Row],[Kolumna2]])</f>
        <v>26250</v>
      </c>
      <c r="H373" s="8">
        <f>IF(G373-Tabela4[[#This Row],[wielkosc_zamowienia]]+Tabela4[[#This Row],[Kolumna2]]&lt;0,1,0)</f>
        <v>0</v>
      </c>
      <c r="I373" s="8"/>
    </row>
    <row r="374" spans="1:9" x14ac:dyDescent="0.25">
      <c r="A374">
        <v>373</v>
      </c>
      <c r="B374" s="1">
        <v>44381</v>
      </c>
      <c r="C374" s="1" t="str">
        <f>IF(OR(WEEKDAY(Tabela4[[#This Row],[data]])=1,WEEKDAY(Tabela4[[#This Row],[data]])=7),"5000","12000")</f>
        <v>5000</v>
      </c>
      <c r="D374" t="s">
        <v>5</v>
      </c>
      <c r="E374">
        <v>9390</v>
      </c>
      <c r="F374" s="7" t="str">
        <f>IF(Tabela4[[#This Row],[data]]&lt;&gt;B373,Tabela4[[#This Row],[Kolumna1]],0)</f>
        <v>5000</v>
      </c>
      <c r="G374" s="8">
        <f>IF(G373-Tabela4[[#This Row],[wielkosc_zamowienia]]+Tabela4[[#This Row],[Kolumna2]]&lt;0,G373+Tabela4[[#This Row],[Kolumna2]],G373-Tabela4[[#This Row],[wielkosc_zamowienia]]+Tabela4[[#This Row],[Kolumna2]])</f>
        <v>21860</v>
      </c>
      <c r="H374" s="8">
        <f>IF(G374-Tabela4[[#This Row],[wielkosc_zamowienia]]+Tabela4[[#This Row],[Kolumna2]]&lt;0,1,0)</f>
        <v>0</v>
      </c>
      <c r="I374" s="8"/>
    </row>
    <row r="375" spans="1:9" x14ac:dyDescent="0.25">
      <c r="A375">
        <v>374</v>
      </c>
      <c r="B375" s="1">
        <v>44382</v>
      </c>
      <c r="C375" s="1" t="str">
        <f>IF(OR(WEEKDAY(Tabela4[[#This Row],[data]])=1,WEEKDAY(Tabela4[[#This Row],[data]])=7),"5000","12000")</f>
        <v>12000</v>
      </c>
      <c r="D375" t="s">
        <v>7</v>
      </c>
      <c r="E375">
        <v>1300</v>
      </c>
      <c r="F375" s="7" t="str">
        <f>IF(Tabela4[[#This Row],[data]]&lt;&gt;B374,Tabela4[[#This Row],[Kolumna1]],0)</f>
        <v>12000</v>
      </c>
      <c r="G375" s="8">
        <f>IF(G374-Tabela4[[#This Row],[wielkosc_zamowienia]]+Tabela4[[#This Row],[Kolumna2]]&lt;0,G374+Tabela4[[#This Row],[Kolumna2]],G374-Tabela4[[#This Row],[wielkosc_zamowienia]]+Tabela4[[#This Row],[Kolumna2]])</f>
        <v>32560</v>
      </c>
      <c r="H375" s="8">
        <f>IF(G375-Tabela4[[#This Row],[wielkosc_zamowienia]]+Tabela4[[#This Row],[Kolumna2]]&lt;0,1,0)</f>
        <v>0</v>
      </c>
      <c r="I375" s="8"/>
    </row>
    <row r="376" spans="1:9" x14ac:dyDescent="0.25">
      <c r="A376">
        <v>375</v>
      </c>
      <c r="B376" s="1">
        <v>44382</v>
      </c>
      <c r="C376" s="1" t="str">
        <f>IF(OR(WEEKDAY(Tabela4[[#This Row],[data]])=1,WEEKDAY(Tabela4[[#This Row],[data]])=7),"5000","12000")</f>
        <v>12000</v>
      </c>
      <c r="D376" t="s">
        <v>4</v>
      </c>
      <c r="E376">
        <v>2650</v>
      </c>
      <c r="F376" s="7">
        <f>IF(Tabela4[[#This Row],[data]]&lt;&gt;B375,Tabela4[[#This Row],[Kolumna1]],0)</f>
        <v>0</v>
      </c>
      <c r="G376" s="8">
        <f>IF(G375-Tabela4[[#This Row],[wielkosc_zamowienia]]+Tabela4[[#This Row],[Kolumna2]]&lt;0,G375+Tabela4[[#This Row],[Kolumna2]],G375-Tabela4[[#This Row],[wielkosc_zamowienia]]+Tabela4[[#This Row],[Kolumna2]])</f>
        <v>29910</v>
      </c>
      <c r="H376" s="8">
        <f>IF(G376-Tabela4[[#This Row],[wielkosc_zamowienia]]+Tabela4[[#This Row],[Kolumna2]]&lt;0,1,0)</f>
        <v>0</v>
      </c>
      <c r="I376" s="8"/>
    </row>
    <row r="377" spans="1:9" x14ac:dyDescent="0.25">
      <c r="A377">
        <v>376</v>
      </c>
      <c r="B377" s="1">
        <v>44383</v>
      </c>
      <c r="C377" s="1" t="str">
        <f>IF(OR(WEEKDAY(Tabela4[[#This Row],[data]])=1,WEEKDAY(Tabela4[[#This Row],[data]])=7),"5000","12000")</f>
        <v>12000</v>
      </c>
      <c r="D377" t="s">
        <v>5</v>
      </c>
      <c r="E377">
        <v>4060</v>
      </c>
      <c r="F377" s="7" t="str">
        <f>IF(Tabela4[[#This Row],[data]]&lt;&gt;B376,Tabela4[[#This Row],[Kolumna1]],0)</f>
        <v>12000</v>
      </c>
      <c r="G377" s="8">
        <f>IF(G376-Tabela4[[#This Row],[wielkosc_zamowienia]]+Tabela4[[#This Row],[Kolumna2]]&lt;0,G376+Tabela4[[#This Row],[Kolumna2]],G376-Tabela4[[#This Row],[wielkosc_zamowienia]]+Tabela4[[#This Row],[Kolumna2]])</f>
        <v>37850</v>
      </c>
      <c r="H377" s="8">
        <f>IF(G377-Tabela4[[#This Row],[wielkosc_zamowienia]]+Tabela4[[#This Row],[Kolumna2]]&lt;0,1,0)</f>
        <v>0</v>
      </c>
      <c r="I377" s="8"/>
    </row>
    <row r="378" spans="1:9" x14ac:dyDescent="0.25">
      <c r="A378">
        <v>377</v>
      </c>
      <c r="B378" s="1">
        <v>44383</v>
      </c>
      <c r="C378" s="1" t="str">
        <f>IF(OR(WEEKDAY(Tabela4[[#This Row],[data]])=1,WEEKDAY(Tabela4[[#This Row],[data]])=7),"5000","12000")</f>
        <v>12000</v>
      </c>
      <c r="D378" t="s">
        <v>4</v>
      </c>
      <c r="E378">
        <v>4460</v>
      </c>
      <c r="F378" s="7">
        <f>IF(Tabela4[[#This Row],[data]]&lt;&gt;B377,Tabela4[[#This Row],[Kolumna1]],0)</f>
        <v>0</v>
      </c>
      <c r="G378" s="8">
        <f>IF(G377-Tabela4[[#This Row],[wielkosc_zamowienia]]+Tabela4[[#This Row],[Kolumna2]]&lt;0,G377+Tabela4[[#This Row],[Kolumna2]],G377-Tabela4[[#This Row],[wielkosc_zamowienia]]+Tabela4[[#This Row],[Kolumna2]])</f>
        <v>33390</v>
      </c>
      <c r="H378" s="8">
        <f>IF(G378-Tabela4[[#This Row],[wielkosc_zamowienia]]+Tabela4[[#This Row],[Kolumna2]]&lt;0,1,0)</f>
        <v>0</v>
      </c>
      <c r="I378" s="8"/>
    </row>
    <row r="379" spans="1:9" x14ac:dyDescent="0.25">
      <c r="A379">
        <v>378</v>
      </c>
      <c r="B379" s="1">
        <v>44384</v>
      </c>
      <c r="C379" s="1" t="str">
        <f>IF(OR(WEEKDAY(Tabela4[[#This Row],[data]])=1,WEEKDAY(Tabela4[[#This Row],[data]])=7),"5000","12000")</f>
        <v>12000</v>
      </c>
      <c r="D379" t="s">
        <v>6</v>
      </c>
      <c r="E379">
        <v>9390</v>
      </c>
      <c r="F379" s="7" t="str">
        <f>IF(Tabela4[[#This Row],[data]]&lt;&gt;B378,Tabela4[[#This Row],[Kolumna1]],0)</f>
        <v>12000</v>
      </c>
      <c r="G379" s="8">
        <f>IF(G378-Tabela4[[#This Row],[wielkosc_zamowienia]]+Tabela4[[#This Row],[Kolumna2]]&lt;0,G378+Tabela4[[#This Row],[Kolumna2]],G378-Tabela4[[#This Row],[wielkosc_zamowienia]]+Tabela4[[#This Row],[Kolumna2]])</f>
        <v>36000</v>
      </c>
      <c r="H379" s="8">
        <f>IF(G379-Tabela4[[#This Row],[wielkosc_zamowienia]]+Tabela4[[#This Row],[Kolumna2]]&lt;0,1,0)</f>
        <v>0</v>
      </c>
      <c r="I379" s="8"/>
    </row>
    <row r="380" spans="1:9" x14ac:dyDescent="0.25">
      <c r="A380">
        <v>379</v>
      </c>
      <c r="B380" s="1">
        <v>44384</v>
      </c>
      <c r="C380" s="1" t="str">
        <f>IF(OR(WEEKDAY(Tabela4[[#This Row],[data]])=1,WEEKDAY(Tabela4[[#This Row],[data]])=7),"5000","12000")</f>
        <v>12000</v>
      </c>
      <c r="D380" t="s">
        <v>4</v>
      </c>
      <c r="E380">
        <v>9670</v>
      </c>
      <c r="F380" s="7">
        <f>IF(Tabela4[[#This Row],[data]]&lt;&gt;B379,Tabela4[[#This Row],[Kolumna1]],0)</f>
        <v>0</v>
      </c>
      <c r="G380" s="8">
        <f>IF(G379-Tabela4[[#This Row],[wielkosc_zamowienia]]+Tabela4[[#This Row],[Kolumna2]]&lt;0,G379+Tabela4[[#This Row],[Kolumna2]],G379-Tabela4[[#This Row],[wielkosc_zamowienia]]+Tabela4[[#This Row],[Kolumna2]])</f>
        <v>26330</v>
      </c>
      <c r="H380" s="8">
        <f>IF(G380-Tabela4[[#This Row],[wielkosc_zamowienia]]+Tabela4[[#This Row],[Kolumna2]]&lt;0,1,0)</f>
        <v>0</v>
      </c>
      <c r="I380" s="8"/>
    </row>
    <row r="381" spans="1:9" x14ac:dyDescent="0.25">
      <c r="A381">
        <v>380</v>
      </c>
      <c r="B381" s="1">
        <v>44384</v>
      </c>
      <c r="C381" s="1" t="str">
        <f>IF(OR(WEEKDAY(Tabela4[[#This Row],[data]])=1,WEEKDAY(Tabela4[[#This Row],[data]])=7),"5000","12000")</f>
        <v>12000</v>
      </c>
      <c r="D381" t="s">
        <v>5</v>
      </c>
      <c r="E381">
        <v>3460</v>
      </c>
      <c r="F381" s="7">
        <f>IF(Tabela4[[#This Row],[data]]&lt;&gt;B380,Tabela4[[#This Row],[Kolumna1]],0)</f>
        <v>0</v>
      </c>
      <c r="G381" s="8">
        <f>IF(G380-Tabela4[[#This Row],[wielkosc_zamowienia]]+Tabela4[[#This Row],[Kolumna2]]&lt;0,G380+Tabela4[[#This Row],[Kolumna2]],G380-Tabela4[[#This Row],[wielkosc_zamowienia]]+Tabela4[[#This Row],[Kolumna2]])</f>
        <v>22870</v>
      </c>
      <c r="H381" s="8">
        <f>IF(G381-Tabela4[[#This Row],[wielkosc_zamowienia]]+Tabela4[[#This Row],[Kolumna2]]&lt;0,1,0)</f>
        <v>0</v>
      </c>
      <c r="I381" s="8"/>
    </row>
    <row r="382" spans="1:9" x14ac:dyDescent="0.25">
      <c r="A382">
        <v>381</v>
      </c>
      <c r="B382" s="1">
        <v>44385</v>
      </c>
      <c r="C382" s="1" t="str">
        <f>IF(OR(WEEKDAY(Tabela4[[#This Row],[data]])=1,WEEKDAY(Tabela4[[#This Row],[data]])=7),"5000","12000")</f>
        <v>12000</v>
      </c>
      <c r="D382" t="s">
        <v>4</v>
      </c>
      <c r="E382">
        <v>2030</v>
      </c>
      <c r="F382" s="7" t="str">
        <f>IF(Tabela4[[#This Row],[data]]&lt;&gt;B381,Tabela4[[#This Row],[Kolumna1]],0)</f>
        <v>12000</v>
      </c>
      <c r="G382" s="8">
        <f>IF(G381-Tabela4[[#This Row],[wielkosc_zamowienia]]+Tabela4[[#This Row],[Kolumna2]]&lt;0,G381+Tabela4[[#This Row],[Kolumna2]],G381-Tabela4[[#This Row],[wielkosc_zamowienia]]+Tabela4[[#This Row],[Kolumna2]])</f>
        <v>32840</v>
      </c>
      <c r="H382" s="8">
        <f>IF(G382-Tabela4[[#This Row],[wielkosc_zamowienia]]+Tabela4[[#This Row],[Kolumna2]]&lt;0,1,0)</f>
        <v>0</v>
      </c>
      <c r="I382" s="8"/>
    </row>
    <row r="383" spans="1:9" x14ac:dyDescent="0.25">
      <c r="A383">
        <v>382</v>
      </c>
      <c r="B383" s="1">
        <v>44385</v>
      </c>
      <c r="C383" s="1" t="str">
        <f>IF(OR(WEEKDAY(Tabela4[[#This Row],[data]])=1,WEEKDAY(Tabela4[[#This Row],[data]])=7),"5000","12000")</f>
        <v>12000</v>
      </c>
      <c r="D383" t="s">
        <v>6</v>
      </c>
      <c r="E383">
        <v>3860</v>
      </c>
      <c r="F383" s="7">
        <f>IF(Tabela4[[#This Row],[data]]&lt;&gt;B382,Tabela4[[#This Row],[Kolumna1]],0)</f>
        <v>0</v>
      </c>
      <c r="G383" s="8">
        <f>IF(G382-Tabela4[[#This Row],[wielkosc_zamowienia]]+Tabela4[[#This Row],[Kolumna2]]&lt;0,G382+Tabela4[[#This Row],[Kolumna2]],G382-Tabela4[[#This Row],[wielkosc_zamowienia]]+Tabela4[[#This Row],[Kolumna2]])</f>
        <v>28980</v>
      </c>
      <c r="H383" s="8">
        <f>IF(G383-Tabela4[[#This Row],[wielkosc_zamowienia]]+Tabela4[[#This Row],[Kolumna2]]&lt;0,1,0)</f>
        <v>0</v>
      </c>
      <c r="I383" s="8"/>
    </row>
    <row r="384" spans="1:9" x14ac:dyDescent="0.25">
      <c r="A384">
        <v>383</v>
      </c>
      <c r="B384" s="1">
        <v>44385</v>
      </c>
      <c r="C384" s="1" t="str">
        <f>IF(OR(WEEKDAY(Tabela4[[#This Row],[data]])=1,WEEKDAY(Tabela4[[#This Row],[data]])=7),"5000","12000")</f>
        <v>12000</v>
      </c>
      <c r="D384" t="s">
        <v>5</v>
      </c>
      <c r="E384">
        <v>3770</v>
      </c>
      <c r="F384" s="7">
        <f>IF(Tabela4[[#This Row],[data]]&lt;&gt;B383,Tabela4[[#This Row],[Kolumna1]],0)</f>
        <v>0</v>
      </c>
      <c r="G384" s="8">
        <f>IF(G383-Tabela4[[#This Row],[wielkosc_zamowienia]]+Tabela4[[#This Row],[Kolumna2]]&lt;0,G383+Tabela4[[#This Row],[Kolumna2]],G383-Tabela4[[#This Row],[wielkosc_zamowienia]]+Tabela4[[#This Row],[Kolumna2]])</f>
        <v>25210</v>
      </c>
      <c r="H384" s="8">
        <f>IF(G384-Tabela4[[#This Row],[wielkosc_zamowienia]]+Tabela4[[#This Row],[Kolumna2]]&lt;0,1,0)</f>
        <v>0</v>
      </c>
      <c r="I384" s="8"/>
    </row>
    <row r="385" spans="1:9" x14ac:dyDescent="0.25">
      <c r="A385">
        <v>384</v>
      </c>
      <c r="B385" s="1">
        <v>44386</v>
      </c>
      <c r="C385" s="1" t="str">
        <f>IF(OR(WEEKDAY(Tabela4[[#This Row],[data]])=1,WEEKDAY(Tabela4[[#This Row],[data]])=7),"5000","12000")</f>
        <v>12000</v>
      </c>
      <c r="D385" t="s">
        <v>6</v>
      </c>
      <c r="E385">
        <v>3970</v>
      </c>
      <c r="F385" s="7" t="str">
        <f>IF(Tabela4[[#This Row],[data]]&lt;&gt;B384,Tabela4[[#This Row],[Kolumna1]],0)</f>
        <v>12000</v>
      </c>
      <c r="G385" s="8">
        <f>IF(G384-Tabela4[[#This Row],[wielkosc_zamowienia]]+Tabela4[[#This Row],[Kolumna2]]&lt;0,G384+Tabela4[[#This Row],[Kolumna2]],G384-Tabela4[[#This Row],[wielkosc_zamowienia]]+Tabela4[[#This Row],[Kolumna2]])</f>
        <v>33240</v>
      </c>
      <c r="H385" s="8">
        <f>IF(G385-Tabela4[[#This Row],[wielkosc_zamowienia]]+Tabela4[[#This Row],[Kolumna2]]&lt;0,1,0)</f>
        <v>0</v>
      </c>
      <c r="I385" s="8"/>
    </row>
    <row r="386" spans="1:9" x14ac:dyDescent="0.25">
      <c r="A386">
        <v>385</v>
      </c>
      <c r="B386" s="1">
        <v>44386</v>
      </c>
      <c r="C386" s="1" t="str">
        <f>IF(OR(WEEKDAY(Tabela4[[#This Row],[data]])=1,WEEKDAY(Tabela4[[#This Row],[data]])=7),"5000","12000")</f>
        <v>12000</v>
      </c>
      <c r="D386" t="s">
        <v>4</v>
      </c>
      <c r="E386">
        <v>9280</v>
      </c>
      <c r="F386" s="7">
        <f>IF(Tabela4[[#This Row],[data]]&lt;&gt;B385,Tabela4[[#This Row],[Kolumna1]],0)</f>
        <v>0</v>
      </c>
      <c r="G386" s="8">
        <f>IF(G385-Tabela4[[#This Row],[wielkosc_zamowienia]]+Tabela4[[#This Row],[Kolumna2]]&lt;0,G385+Tabela4[[#This Row],[Kolumna2]],G385-Tabela4[[#This Row],[wielkosc_zamowienia]]+Tabela4[[#This Row],[Kolumna2]])</f>
        <v>23960</v>
      </c>
      <c r="H386" s="8">
        <f>IF(G386-Tabela4[[#This Row],[wielkosc_zamowienia]]+Tabela4[[#This Row],[Kolumna2]]&lt;0,1,0)</f>
        <v>0</v>
      </c>
      <c r="I386" s="8"/>
    </row>
    <row r="387" spans="1:9" x14ac:dyDescent="0.25">
      <c r="A387">
        <v>386</v>
      </c>
      <c r="B387" s="1">
        <v>44387</v>
      </c>
      <c r="C387" s="1" t="str">
        <f>IF(OR(WEEKDAY(Tabela4[[#This Row],[data]])=1,WEEKDAY(Tabela4[[#This Row],[data]])=7),"5000","12000")</f>
        <v>5000</v>
      </c>
      <c r="D387" t="s">
        <v>7</v>
      </c>
      <c r="E387">
        <v>6930</v>
      </c>
      <c r="F387" s="7" t="str">
        <f>IF(Tabela4[[#This Row],[data]]&lt;&gt;B386,Tabela4[[#This Row],[Kolumna1]],0)</f>
        <v>5000</v>
      </c>
      <c r="G387" s="8">
        <f>IF(G386-Tabela4[[#This Row],[wielkosc_zamowienia]]+Tabela4[[#This Row],[Kolumna2]]&lt;0,G386+Tabela4[[#This Row],[Kolumna2]],G386-Tabela4[[#This Row],[wielkosc_zamowienia]]+Tabela4[[#This Row],[Kolumna2]])</f>
        <v>22030</v>
      </c>
      <c r="H387" s="8">
        <f>IF(G387-Tabela4[[#This Row],[wielkosc_zamowienia]]+Tabela4[[#This Row],[Kolumna2]]&lt;0,1,0)</f>
        <v>0</v>
      </c>
      <c r="I387" s="8"/>
    </row>
    <row r="388" spans="1:9" x14ac:dyDescent="0.25">
      <c r="A388">
        <v>387</v>
      </c>
      <c r="B388" s="1">
        <v>44388</v>
      </c>
      <c r="C388" s="1" t="str">
        <f>IF(OR(WEEKDAY(Tabela4[[#This Row],[data]])=1,WEEKDAY(Tabela4[[#This Row],[data]])=7),"5000","12000")</f>
        <v>5000</v>
      </c>
      <c r="D388" t="s">
        <v>7</v>
      </c>
      <c r="E388">
        <v>2850</v>
      </c>
      <c r="F388" s="7" t="str">
        <f>IF(Tabela4[[#This Row],[data]]&lt;&gt;B387,Tabela4[[#This Row],[Kolumna1]],0)</f>
        <v>5000</v>
      </c>
      <c r="G388" s="8">
        <f>IF(G387-Tabela4[[#This Row],[wielkosc_zamowienia]]+Tabela4[[#This Row],[Kolumna2]]&lt;0,G387+Tabela4[[#This Row],[Kolumna2]],G387-Tabela4[[#This Row],[wielkosc_zamowienia]]+Tabela4[[#This Row],[Kolumna2]])</f>
        <v>24180</v>
      </c>
      <c r="H388" s="8">
        <f>IF(G388-Tabela4[[#This Row],[wielkosc_zamowienia]]+Tabela4[[#This Row],[Kolumna2]]&lt;0,1,0)</f>
        <v>0</v>
      </c>
      <c r="I388" s="8"/>
    </row>
    <row r="389" spans="1:9" x14ac:dyDescent="0.25">
      <c r="A389">
        <v>388</v>
      </c>
      <c r="B389" s="1">
        <v>44388</v>
      </c>
      <c r="C389" s="1" t="str">
        <f>IF(OR(WEEKDAY(Tabela4[[#This Row],[data]])=1,WEEKDAY(Tabela4[[#This Row],[data]])=7),"5000","12000")</f>
        <v>5000</v>
      </c>
      <c r="D389" t="s">
        <v>5</v>
      </c>
      <c r="E389">
        <v>7480</v>
      </c>
      <c r="F389" s="7">
        <f>IF(Tabela4[[#This Row],[data]]&lt;&gt;B388,Tabela4[[#This Row],[Kolumna1]],0)</f>
        <v>0</v>
      </c>
      <c r="G389" s="8">
        <f>IF(G388-Tabela4[[#This Row],[wielkosc_zamowienia]]+Tabela4[[#This Row],[Kolumna2]]&lt;0,G388+Tabela4[[#This Row],[Kolumna2]],G388-Tabela4[[#This Row],[wielkosc_zamowienia]]+Tabela4[[#This Row],[Kolumna2]])</f>
        <v>16700</v>
      </c>
      <c r="H389" s="8">
        <f>IF(G389-Tabela4[[#This Row],[wielkosc_zamowienia]]+Tabela4[[#This Row],[Kolumna2]]&lt;0,1,0)</f>
        <v>0</v>
      </c>
      <c r="I389" s="8"/>
    </row>
    <row r="390" spans="1:9" x14ac:dyDescent="0.25">
      <c r="A390">
        <v>389</v>
      </c>
      <c r="B390" s="1">
        <v>44388</v>
      </c>
      <c r="C390" s="1" t="str">
        <f>IF(OR(WEEKDAY(Tabela4[[#This Row],[data]])=1,WEEKDAY(Tabela4[[#This Row],[data]])=7),"5000","12000")</f>
        <v>5000</v>
      </c>
      <c r="D390" t="s">
        <v>4</v>
      </c>
      <c r="E390">
        <v>4170</v>
      </c>
      <c r="F390" s="7">
        <f>IF(Tabela4[[#This Row],[data]]&lt;&gt;B389,Tabela4[[#This Row],[Kolumna1]],0)</f>
        <v>0</v>
      </c>
      <c r="G390" s="8">
        <f>IF(G389-Tabela4[[#This Row],[wielkosc_zamowienia]]+Tabela4[[#This Row],[Kolumna2]]&lt;0,G389+Tabela4[[#This Row],[Kolumna2]],G389-Tabela4[[#This Row],[wielkosc_zamowienia]]+Tabela4[[#This Row],[Kolumna2]])</f>
        <v>12530</v>
      </c>
      <c r="H390" s="8">
        <f>IF(G390-Tabela4[[#This Row],[wielkosc_zamowienia]]+Tabela4[[#This Row],[Kolumna2]]&lt;0,1,0)</f>
        <v>0</v>
      </c>
      <c r="I390" s="8"/>
    </row>
    <row r="391" spans="1:9" x14ac:dyDescent="0.25">
      <c r="A391">
        <v>390</v>
      </c>
      <c r="B391" s="1">
        <v>44389</v>
      </c>
      <c r="C391" s="1" t="str">
        <f>IF(OR(WEEKDAY(Tabela4[[#This Row],[data]])=1,WEEKDAY(Tabela4[[#This Row],[data]])=7),"5000","12000")</f>
        <v>12000</v>
      </c>
      <c r="D391" t="s">
        <v>4</v>
      </c>
      <c r="E391">
        <v>6110</v>
      </c>
      <c r="F391" s="7" t="str">
        <f>IF(Tabela4[[#This Row],[data]]&lt;&gt;B390,Tabela4[[#This Row],[Kolumna1]],0)</f>
        <v>12000</v>
      </c>
      <c r="G391" s="8">
        <f>IF(G390-Tabela4[[#This Row],[wielkosc_zamowienia]]+Tabela4[[#This Row],[Kolumna2]]&lt;0,G390+Tabela4[[#This Row],[Kolumna2]],G390-Tabela4[[#This Row],[wielkosc_zamowienia]]+Tabela4[[#This Row],[Kolumna2]])</f>
        <v>18420</v>
      </c>
      <c r="H391" s="8">
        <f>IF(G391-Tabela4[[#This Row],[wielkosc_zamowienia]]+Tabela4[[#This Row],[Kolumna2]]&lt;0,1,0)</f>
        <v>0</v>
      </c>
      <c r="I391" s="8"/>
    </row>
    <row r="392" spans="1:9" x14ac:dyDescent="0.25">
      <c r="A392">
        <v>391</v>
      </c>
      <c r="B392" s="1">
        <v>44389</v>
      </c>
      <c r="C392" s="1" t="str">
        <f>IF(OR(WEEKDAY(Tabela4[[#This Row],[data]])=1,WEEKDAY(Tabela4[[#This Row],[data]])=7),"5000","12000")</f>
        <v>12000</v>
      </c>
      <c r="D392" t="s">
        <v>7</v>
      </c>
      <c r="E392">
        <v>3250</v>
      </c>
      <c r="F392" s="7">
        <f>IF(Tabela4[[#This Row],[data]]&lt;&gt;B391,Tabela4[[#This Row],[Kolumna1]],0)</f>
        <v>0</v>
      </c>
      <c r="G392" s="8">
        <f>IF(G391-Tabela4[[#This Row],[wielkosc_zamowienia]]+Tabela4[[#This Row],[Kolumna2]]&lt;0,G391+Tabela4[[#This Row],[Kolumna2]],G391-Tabela4[[#This Row],[wielkosc_zamowienia]]+Tabela4[[#This Row],[Kolumna2]])</f>
        <v>15170</v>
      </c>
      <c r="H392" s="8">
        <f>IF(G392-Tabela4[[#This Row],[wielkosc_zamowienia]]+Tabela4[[#This Row],[Kolumna2]]&lt;0,1,0)</f>
        <v>0</v>
      </c>
      <c r="I392" s="8"/>
    </row>
    <row r="393" spans="1:9" x14ac:dyDescent="0.25">
      <c r="A393">
        <v>392</v>
      </c>
      <c r="B393" s="1">
        <v>44390</v>
      </c>
      <c r="C393" s="1" t="str">
        <f>IF(OR(WEEKDAY(Tabela4[[#This Row],[data]])=1,WEEKDAY(Tabela4[[#This Row],[data]])=7),"5000","12000")</f>
        <v>12000</v>
      </c>
      <c r="D393" t="s">
        <v>4</v>
      </c>
      <c r="E393">
        <v>6930</v>
      </c>
      <c r="F393" s="7" t="str">
        <f>IF(Tabela4[[#This Row],[data]]&lt;&gt;B392,Tabela4[[#This Row],[Kolumna1]],0)</f>
        <v>12000</v>
      </c>
      <c r="G393" s="8">
        <f>IF(G392-Tabela4[[#This Row],[wielkosc_zamowienia]]+Tabela4[[#This Row],[Kolumna2]]&lt;0,G392+Tabela4[[#This Row],[Kolumna2]],G392-Tabela4[[#This Row],[wielkosc_zamowienia]]+Tabela4[[#This Row],[Kolumna2]])</f>
        <v>20240</v>
      </c>
      <c r="H393" s="8">
        <f>IF(G393-Tabela4[[#This Row],[wielkosc_zamowienia]]+Tabela4[[#This Row],[Kolumna2]]&lt;0,1,0)</f>
        <v>0</v>
      </c>
      <c r="I393" s="8"/>
    </row>
    <row r="394" spans="1:9" x14ac:dyDescent="0.25">
      <c r="A394">
        <v>393</v>
      </c>
      <c r="B394" s="1">
        <v>44390</v>
      </c>
      <c r="C394" s="1" t="str">
        <f>IF(OR(WEEKDAY(Tabela4[[#This Row],[data]])=1,WEEKDAY(Tabela4[[#This Row],[data]])=7),"5000","12000")</f>
        <v>12000</v>
      </c>
      <c r="D394" t="s">
        <v>5</v>
      </c>
      <c r="E394">
        <v>4790</v>
      </c>
      <c r="F394" s="7">
        <f>IF(Tabela4[[#This Row],[data]]&lt;&gt;B393,Tabela4[[#This Row],[Kolumna1]],0)</f>
        <v>0</v>
      </c>
      <c r="G394" s="8">
        <f>IF(G393-Tabela4[[#This Row],[wielkosc_zamowienia]]+Tabela4[[#This Row],[Kolumna2]]&lt;0,G393+Tabela4[[#This Row],[Kolumna2]],G393-Tabela4[[#This Row],[wielkosc_zamowienia]]+Tabela4[[#This Row],[Kolumna2]])</f>
        <v>15450</v>
      </c>
      <c r="H394" s="8">
        <f>IF(G394-Tabela4[[#This Row],[wielkosc_zamowienia]]+Tabela4[[#This Row],[Kolumna2]]&lt;0,1,0)</f>
        <v>0</v>
      </c>
      <c r="I394" s="8"/>
    </row>
    <row r="395" spans="1:9" x14ac:dyDescent="0.25">
      <c r="A395">
        <v>394</v>
      </c>
      <c r="B395" s="1">
        <v>44390</v>
      </c>
      <c r="C395" s="1" t="str">
        <f>IF(OR(WEEKDAY(Tabela4[[#This Row],[data]])=1,WEEKDAY(Tabela4[[#This Row],[data]])=7),"5000","12000")</f>
        <v>12000</v>
      </c>
      <c r="D395" t="s">
        <v>7</v>
      </c>
      <c r="E395">
        <v>3110</v>
      </c>
      <c r="F395" s="7">
        <f>IF(Tabela4[[#This Row],[data]]&lt;&gt;B394,Tabela4[[#This Row],[Kolumna1]],0)</f>
        <v>0</v>
      </c>
      <c r="G395" s="8">
        <f>IF(G394-Tabela4[[#This Row],[wielkosc_zamowienia]]+Tabela4[[#This Row],[Kolumna2]]&lt;0,G394+Tabela4[[#This Row],[Kolumna2]],G394-Tabela4[[#This Row],[wielkosc_zamowienia]]+Tabela4[[#This Row],[Kolumna2]])</f>
        <v>12340</v>
      </c>
      <c r="H395" s="8">
        <f>IF(G395-Tabela4[[#This Row],[wielkosc_zamowienia]]+Tabela4[[#This Row],[Kolumna2]]&lt;0,1,0)</f>
        <v>0</v>
      </c>
      <c r="I395" s="8"/>
    </row>
    <row r="396" spans="1:9" x14ac:dyDescent="0.25">
      <c r="A396">
        <v>395</v>
      </c>
      <c r="B396" s="1">
        <v>44391</v>
      </c>
      <c r="C396" s="1" t="str">
        <f>IF(OR(WEEKDAY(Tabela4[[#This Row],[data]])=1,WEEKDAY(Tabela4[[#This Row],[data]])=7),"5000","12000")</f>
        <v>12000</v>
      </c>
      <c r="D396" t="s">
        <v>7</v>
      </c>
      <c r="E396">
        <v>6930</v>
      </c>
      <c r="F396" s="7" t="str">
        <f>IF(Tabela4[[#This Row],[data]]&lt;&gt;B395,Tabela4[[#This Row],[Kolumna1]],0)</f>
        <v>12000</v>
      </c>
      <c r="G396" s="8">
        <f>IF(G395-Tabela4[[#This Row],[wielkosc_zamowienia]]+Tabela4[[#This Row],[Kolumna2]]&lt;0,G395+Tabela4[[#This Row],[Kolumna2]],G395-Tabela4[[#This Row],[wielkosc_zamowienia]]+Tabela4[[#This Row],[Kolumna2]])</f>
        <v>17410</v>
      </c>
      <c r="H396" s="8">
        <f>IF(G396-Tabela4[[#This Row],[wielkosc_zamowienia]]+Tabela4[[#This Row],[Kolumna2]]&lt;0,1,0)</f>
        <v>0</v>
      </c>
      <c r="I396" s="8"/>
    </row>
    <row r="397" spans="1:9" x14ac:dyDescent="0.25">
      <c r="A397">
        <v>396</v>
      </c>
      <c r="B397" s="1">
        <v>44392</v>
      </c>
      <c r="C397" s="1" t="str">
        <f>IF(OR(WEEKDAY(Tabela4[[#This Row],[data]])=1,WEEKDAY(Tabela4[[#This Row],[data]])=7),"5000","12000")</f>
        <v>12000</v>
      </c>
      <c r="D397" t="s">
        <v>5</v>
      </c>
      <c r="E397">
        <v>8100</v>
      </c>
      <c r="F397" s="7" t="str">
        <f>IF(Tabela4[[#This Row],[data]]&lt;&gt;B396,Tabela4[[#This Row],[Kolumna1]],0)</f>
        <v>12000</v>
      </c>
      <c r="G397" s="8">
        <f>IF(G396-Tabela4[[#This Row],[wielkosc_zamowienia]]+Tabela4[[#This Row],[Kolumna2]]&lt;0,G396+Tabela4[[#This Row],[Kolumna2]],G396-Tabela4[[#This Row],[wielkosc_zamowienia]]+Tabela4[[#This Row],[Kolumna2]])</f>
        <v>21310</v>
      </c>
      <c r="H397" s="8">
        <f>IF(G397-Tabela4[[#This Row],[wielkosc_zamowienia]]+Tabela4[[#This Row],[Kolumna2]]&lt;0,1,0)</f>
        <v>0</v>
      </c>
      <c r="I397" s="8"/>
    </row>
    <row r="398" spans="1:9" x14ac:dyDescent="0.25">
      <c r="A398">
        <v>397</v>
      </c>
      <c r="B398" s="1">
        <v>44392</v>
      </c>
      <c r="C398" s="1" t="str">
        <f>IF(OR(WEEKDAY(Tabela4[[#This Row],[data]])=1,WEEKDAY(Tabela4[[#This Row],[data]])=7),"5000","12000")</f>
        <v>12000</v>
      </c>
      <c r="D398" t="s">
        <v>7</v>
      </c>
      <c r="E398">
        <v>6600</v>
      </c>
      <c r="F398" s="7">
        <f>IF(Tabela4[[#This Row],[data]]&lt;&gt;B397,Tabela4[[#This Row],[Kolumna1]],0)</f>
        <v>0</v>
      </c>
      <c r="G398" s="8">
        <f>IF(G397-Tabela4[[#This Row],[wielkosc_zamowienia]]+Tabela4[[#This Row],[Kolumna2]]&lt;0,G397+Tabela4[[#This Row],[Kolumna2]],G397-Tabela4[[#This Row],[wielkosc_zamowienia]]+Tabela4[[#This Row],[Kolumna2]])</f>
        <v>14710</v>
      </c>
      <c r="H398" s="8">
        <f>IF(G398-Tabela4[[#This Row],[wielkosc_zamowienia]]+Tabela4[[#This Row],[Kolumna2]]&lt;0,1,0)</f>
        <v>0</v>
      </c>
      <c r="I398" s="8"/>
    </row>
    <row r="399" spans="1:9" x14ac:dyDescent="0.25">
      <c r="A399">
        <v>398</v>
      </c>
      <c r="B399" s="1">
        <v>44392</v>
      </c>
      <c r="C399" s="1" t="str">
        <f>IF(OR(WEEKDAY(Tabela4[[#This Row],[data]])=1,WEEKDAY(Tabela4[[#This Row],[data]])=7),"5000","12000")</f>
        <v>12000</v>
      </c>
      <c r="D399" t="s">
        <v>4</v>
      </c>
      <c r="E399">
        <v>9850</v>
      </c>
      <c r="F399" s="7">
        <f>IF(Tabela4[[#This Row],[data]]&lt;&gt;B398,Tabela4[[#This Row],[Kolumna1]],0)</f>
        <v>0</v>
      </c>
      <c r="G399" s="8">
        <f>IF(G398-Tabela4[[#This Row],[wielkosc_zamowienia]]+Tabela4[[#This Row],[Kolumna2]]&lt;0,G398+Tabela4[[#This Row],[Kolumna2]],G398-Tabela4[[#This Row],[wielkosc_zamowienia]]+Tabela4[[#This Row],[Kolumna2]])</f>
        <v>4860</v>
      </c>
      <c r="H399" s="8">
        <f>IF(G399-Tabela4[[#This Row],[wielkosc_zamowienia]]+Tabela4[[#This Row],[Kolumna2]]&lt;0,1,0)</f>
        <v>1</v>
      </c>
      <c r="I399" s="8"/>
    </row>
    <row r="400" spans="1:9" x14ac:dyDescent="0.25">
      <c r="A400">
        <v>399</v>
      </c>
      <c r="B400" s="1">
        <v>44393</v>
      </c>
      <c r="C400" s="1" t="str">
        <f>IF(OR(WEEKDAY(Tabela4[[#This Row],[data]])=1,WEEKDAY(Tabela4[[#This Row],[data]])=7),"5000","12000")</f>
        <v>12000</v>
      </c>
      <c r="D400" t="s">
        <v>4</v>
      </c>
      <c r="E400">
        <v>8950</v>
      </c>
      <c r="F400" s="7" t="str">
        <f>IF(Tabela4[[#This Row],[data]]&lt;&gt;B399,Tabela4[[#This Row],[Kolumna1]],0)</f>
        <v>12000</v>
      </c>
      <c r="G400" s="8">
        <f>IF(G399-Tabela4[[#This Row],[wielkosc_zamowienia]]+Tabela4[[#This Row],[Kolumna2]]&lt;0,G399+Tabela4[[#This Row],[Kolumna2]],G399-Tabela4[[#This Row],[wielkosc_zamowienia]]+Tabela4[[#This Row],[Kolumna2]])</f>
        <v>7910</v>
      </c>
      <c r="H400" s="8">
        <f>IF(G400-Tabela4[[#This Row],[wielkosc_zamowienia]]+Tabela4[[#This Row],[Kolumna2]]&lt;0,1,0)</f>
        <v>0</v>
      </c>
      <c r="I400" s="8"/>
    </row>
    <row r="401" spans="1:9" x14ac:dyDescent="0.25">
      <c r="A401">
        <v>400</v>
      </c>
      <c r="B401" s="1">
        <v>44394</v>
      </c>
      <c r="C401" s="1" t="str">
        <f>IF(OR(WEEKDAY(Tabela4[[#This Row],[data]])=1,WEEKDAY(Tabela4[[#This Row],[data]])=7),"5000","12000")</f>
        <v>5000</v>
      </c>
      <c r="D401" t="s">
        <v>7</v>
      </c>
      <c r="E401">
        <v>3280</v>
      </c>
      <c r="F401" s="7" t="str">
        <f>IF(Tabela4[[#This Row],[data]]&lt;&gt;B400,Tabela4[[#This Row],[Kolumna1]],0)</f>
        <v>5000</v>
      </c>
      <c r="G401" s="8">
        <f>IF(G400-Tabela4[[#This Row],[wielkosc_zamowienia]]+Tabela4[[#This Row],[Kolumna2]]&lt;0,G400+Tabela4[[#This Row],[Kolumna2]],G400-Tabela4[[#This Row],[wielkosc_zamowienia]]+Tabela4[[#This Row],[Kolumna2]])</f>
        <v>9630</v>
      </c>
      <c r="H401" s="8">
        <f>IF(G401-Tabela4[[#This Row],[wielkosc_zamowienia]]+Tabela4[[#This Row],[Kolumna2]]&lt;0,1,0)</f>
        <v>0</v>
      </c>
      <c r="I401" s="8"/>
    </row>
    <row r="402" spans="1:9" x14ac:dyDescent="0.25">
      <c r="A402">
        <v>401</v>
      </c>
      <c r="B402" s="1">
        <v>44394</v>
      </c>
      <c r="C402" s="1" t="str">
        <f>IF(OR(WEEKDAY(Tabela4[[#This Row],[data]])=1,WEEKDAY(Tabela4[[#This Row],[data]])=7),"5000","12000")</f>
        <v>5000</v>
      </c>
      <c r="D402" t="s">
        <v>4</v>
      </c>
      <c r="E402">
        <v>4680</v>
      </c>
      <c r="F402" s="7">
        <f>IF(Tabela4[[#This Row],[data]]&lt;&gt;B401,Tabela4[[#This Row],[Kolumna1]],0)</f>
        <v>0</v>
      </c>
      <c r="G402" s="8">
        <f>IF(G401-Tabela4[[#This Row],[wielkosc_zamowienia]]+Tabela4[[#This Row],[Kolumna2]]&lt;0,G401+Tabela4[[#This Row],[Kolumna2]],G401-Tabela4[[#This Row],[wielkosc_zamowienia]]+Tabela4[[#This Row],[Kolumna2]])</f>
        <v>4950</v>
      </c>
      <c r="H402" s="8">
        <f>IF(G402-Tabela4[[#This Row],[wielkosc_zamowienia]]+Tabela4[[#This Row],[Kolumna2]]&lt;0,1,0)</f>
        <v>0</v>
      </c>
      <c r="I402" s="8"/>
    </row>
    <row r="403" spans="1:9" x14ac:dyDescent="0.25">
      <c r="A403">
        <v>402</v>
      </c>
      <c r="B403" s="1">
        <v>44395</v>
      </c>
      <c r="C403" s="1" t="str">
        <f>IF(OR(WEEKDAY(Tabela4[[#This Row],[data]])=1,WEEKDAY(Tabela4[[#This Row],[data]])=7),"5000","12000")</f>
        <v>5000</v>
      </c>
      <c r="D403" t="s">
        <v>6</v>
      </c>
      <c r="E403">
        <v>5750</v>
      </c>
      <c r="F403" s="7" t="str">
        <f>IF(Tabela4[[#This Row],[data]]&lt;&gt;B402,Tabela4[[#This Row],[Kolumna1]],0)</f>
        <v>5000</v>
      </c>
      <c r="G403" s="8">
        <f>IF(G402-Tabela4[[#This Row],[wielkosc_zamowienia]]+Tabela4[[#This Row],[Kolumna2]]&lt;0,G402+Tabela4[[#This Row],[Kolumna2]],G402-Tabela4[[#This Row],[wielkosc_zamowienia]]+Tabela4[[#This Row],[Kolumna2]])</f>
        <v>4200</v>
      </c>
      <c r="H403" s="8">
        <f>IF(G403-Tabela4[[#This Row],[wielkosc_zamowienia]]+Tabela4[[#This Row],[Kolumna2]]&lt;0,1,0)</f>
        <v>0</v>
      </c>
      <c r="I403" s="8"/>
    </row>
    <row r="404" spans="1:9" x14ac:dyDescent="0.25">
      <c r="A404">
        <v>403</v>
      </c>
      <c r="B404" s="1">
        <v>44395</v>
      </c>
      <c r="C404" s="1" t="str">
        <f>IF(OR(WEEKDAY(Tabela4[[#This Row],[data]])=1,WEEKDAY(Tabela4[[#This Row],[data]])=7),"5000","12000")</f>
        <v>5000</v>
      </c>
      <c r="D404" t="s">
        <v>5</v>
      </c>
      <c r="E404">
        <v>7000</v>
      </c>
      <c r="F404" s="7">
        <f>IF(Tabela4[[#This Row],[data]]&lt;&gt;B403,Tabela4[[#This Row],[Kolumna1]],0)</f>
        <v>0</v>
      </c>
      <c r="G404" s="8">
        <f>IF(G403-Tabela4[[#This Row],[wielkosc_zamowienia]]+Tabela4[[#This Row],[Kolumna2]]&lt;0,G403+Tabela4[[#This Row],[Kolumna2]],G403-Tabela4[[#This Row],[wielkosc_zamowienia]]+Tabela4[[#This Row],[Kolumna2]])</f>
        <v>4200</v>
      </c>
      <c r="H404" s="8">
        <f>IF(G404-Tabela4[[#This Row],[wielkosc_zamowienia]]+Tabela4[[#This Row],[Kolumna2]]&lt;0,1,0)</f>
        <v>1</v>
      </c>
      <c r="I404" s="8"/>
    </row>
    <row r="405" spans="1:9" x14ac:dyDescent="0.25">
      <c r="A405">
        <v>404</v>
      </c>
      <c r="B405" s="1">
        <v>44396</v>
      </c>
      <c r="C405" s="1" t="str">
        <f>IF(OR(WEEKDAY(Tabela4[[#This Row],[data]])=1,WEEKDAY(Tabela4[[#This Row],[data]])=7),"5000","12000")</f>
        <v>12000</v>
      </c>
      <c r="D405" t="s">
        <v>4</v>
      </c>
      <c r="E405">
        <v>5870</v>
      </c>
      <c r="F405" s="7" t="str">
        <f>IF(Tabela4[[#This Row],[data]]&lt;&gt;B404,Tabela4[[#This Row],[Kolumna1]],0)</f>
        <v>12000</v>
      </c>
      <c r="G405" s="8">
        <f>IF(G404-Tabela4[[#This Row],[wielkosc_zamowienia]]+Tabela4[[#This Row],[Kolumna2]]&lt;0,G404+Tabela4[[#This Row],[Kolumna2]],G404-Tabela4[[#This Row],[wielkosc_zamowienia]]+Tabela4[[#This Row],[Kolumna2]])</f>
        <v>10330</v>
      </c>
      <c r="H405" s="8">
        <f>IF(G405-Tabela4[[#This Row],[wielkosc_zamowienia]]+Tabela4[[#This Row],[Kolumna2]]&lt;0,1,0)</f>
        <v>0</v>
      </c>
      <c r="I405" s="8"/>
    </row>
    <row r="406" spans="1:9" x14ac:dyDescent="0.25">
      <c r="A406">
        <v>405</v>
      </c>
      <c r="B406" s="1">
        <v>44396</v>
      </c>
      <c r="C406" s="1" t="str">
        <f>IF(OR(WEEKDAY(Tabela4[[#This Row],[data]])=1,WEEKDAY(Tabela4[[#This Row],[data]])=7),"5000","12000")</f>
        <v>12000</v>
      </c>
      <c r="D406" t="s">
        <v>7</v>
      </c>
      <c r="E406">
        <v>6070</v>
      </c>
      <c r="F406" s="7">
        <f>IF(Tabela4[[#This Row],[data]]&lt;&gt;B405,Tabela4[[#This Row],[Kolumna1]],0)</f>
        <v>0</v>
      </c>
      <c r="G406" s="8">
        <f>IF(G405-Tabela4[[#This Row],[wielkosc_zamowienia]]+Tabela4[[#This Row],[Kolumna2]]&lt;0,G405+Tabela4[[#This Row],[Kolumna2]],G405-Tabela4[[#This Row],[wielkosc_zamowienia]]+Tabela4[[#This Row],[Kolumna2]])</f>
        <v>4260</v>
      </c>
      <c r="H406" s="8">
        <f>IF(G406-Tabela4[[#This Row],[wielkosc_zamowienia]]+Tabela4[[#This Row],[Kolumna2]]&lt;0,1,0)</f>
        <v>1</v>
      </c>
      <c r="I406" s="8"/>
    </row>
    <row r="407" spans="1:9" x14ac:dyDescent="0.25">
      <c r="A407">
        <v>406</v>
      </c>
      <c r="B407" s="1">
        <v>44397</v>
      </c>
      <c r="C407" s="1" t="str">
        <f>IF(OR(WEEKDAY(Tabela4[[#This Row],[data]])=1,WEEKDAY(Tabela4[[#This Row],[data]])=7),"5000","12000")</f>
        <v>12000</v>
      </c>
      <c r="D407" t="s">
        <v>4</v>
      </c>
      <c r="E407">
        <v>1500</v>
      </c>
      <c r="F407" s="7" t="str">
        <f>IF(Tabela4[[#This Row],[data]]&lt;&gt;B406,Tabela4[[#This Row],[Kolumna1]],0)</f>
        <v>12000</v>
      </c>
      <c r="G407" s="8">
        <f>IF(G406-Tabela4[[#This Row],[wielkosc_zamowienia]]+Tabela4[[#This Row],[Kolumna2]]&lt;0,G406+Tabela4[[#This Row],[Kolumna2]],G406-Tabela4[[#This Row],[wielkosc_zamowienia]]+Tabela4[[#This Row],[Kolumna2]])</f>
        <v>14760</v>
      </c>
      <c r="H407" s="8">
        <f>IF(G407-Tabela4[[#This Row],[wielkosc_zamowienia]]+Tabela4[[#This Row],[Kolumna2]]&lt;0,1,0)</f>
        <v>0</v>
      </c>
      <c r="I407" s="8"/>
    </row>
    <row r="408" spans="1:9" x14ac:dyDescent="0.25">
      <c r="A408">
        <v>407</v>
      </c>
      <c r="B408" s="1">
        <v>44397</v>
      </c>
      <c r="C408" s="1" t="str">
        <f>IF(OR(WEEKDAY(Tabela4[[#This Row],[data]])=1,WEEKDAY(Tabela4[[#This Row],[data]])=7),"5000","12000")</f>
        <v>12000</v>
      </c>
      <c r="D408" t="s">
        <v>5</v>
      </c>
      <c r="E408">
        <v>6820</v>
      </c>
      <c r="F408" s="7">
        <f>IF(Tabela4[[#This Row],[data]]&lt;&gt;B407,Tabela4[[#This Row],[Kolumna1]],0)</f>
        <v>0</v>
      </c>
      <c r="G408" s="8">
        <f>IF(G407-Tabela4[[#This Row],[wielkosc_zamowienia]]+Tabela4[[#This Row],[Kolumna2]]&lt;0,G407+Tabela4[[#This Row],[Kolumna2]],G407-Tabela4[[#This Row],[wielkosc_zamowienia]]+Tabela4[[#This Row],[Kolumna2]])</f>
        <v>7940</v>
      </c>
      <c r="H408" s="8">
        <f>IF(G408-Tabela4[[#This Row],[wielkosc_zamowienia]]+Tabela4[[#This Row],[Kolumna2]]&lt;0,1,0)</f>
        <v>0</v>
      </c>
      <c r="I408" s="8"/>
    </row>
    <row r="409" spans="1:9" x14ac:dyDescent="0.25">
      <c r="A409">
        <v>408</v>
      </c>
      <c r="B409" s="1">
        <v>44398</v>
      </c>
      <c r="C409" s="1" t="str">
        <f>IF(OR(WEEKDAY(Tabela4[[#This Row],[data]])=1,WEEKDAY(Tabela4[[#This Row],[data]])=7),"5000","12000")</f>
        <v>12000</v>
      </c>
      <c r="D409" t="s">
        <v>4</v>
      </c>
      <c r="E409">
        <v>2150</v>
      </c>
      <c r="F409" s="7" t="str">
        <f>IF(Tabela4[[#This Row],[data]]&lt;&gt;B408,Tabela4[[#This Row],[Kolumna1]],0)</f>
        <v>12000</v>
      </c>
      <c r="G409" s="8">
        <f>IF(G408-Tabela4[[#This Row],[wielkosc_zamowienia]]+Tabela4[[#This Row],[Kolumna2]]&lt;0,G408+Tabela4[[#This Row],[Kolumna2]],G408-Tabela4[[#This Row],[wielkosc_zamowienia]]+Tabela4[[#This Row],[Kolumna2]])</f>
        <v>17790</v>
      </c>
      <c r="H409" s="8">
        <f>IF(G409-Tabela4[[#This Row],[wielkosc_zamowienia]]+Tabela4[[#This Row],[Kolumna2]]&lt;0,1,0)</f>
        <v>0</v>
      </c>
      <c r="I409" s="8"/>
    </row>
    <row r="410" spans="1:9" x14ac:dyDescent="0.25">
      <c r="A410">
        <v>409</v>
      </c>
      <c r="B410" s="1">
        <v>44399</v>
      </c>
      <c r="C410" s="1" t="str">
        <f>IF(OR(WEEKDAY(Tabela4[[#This Row],[data]])=1,WEEKDAY(Tabela4[[#This Row],[data]])=7),"5000","12000")</f>
        <v>12000</v>
      </c>
      <c r="D410" t="s">
        <v>7</v>
      </c>
      <c r="E410">
        <v>6600</v>
      </c>
      <c r="F410" s="7" t="str">
        <f>IF(Tabela4[[#This Row],[data]]&lt;&gt;B409,Tabela4[[#This Row],[Kolumna1]],0)</f>
        <v>12000</v>
      </c>
      <c r="G410" s="8">
        <f>IF(G409-Tabela4[[#This Row],[wielkosc_zamowienia]]+Tabela4[[#This Row],[Kolumna2]]&lt;0,G409+Tabela4[[#This Row],[Kolumna2]],G409-Tabela4[[#This Row],[wielkosc_zamowienia]]+Tabela4[[#This Row],[Kolumna2]])</f>
        <v>23190</v>
      </c>
      <c r="H410" s="8">
        <f>IF(G410-Tabela4[[#This Row],[wielkosc_zamowienia]]+Tabela4[[#This Row],[Kolumna2]]&lt;0,1,0)</f>
        <v>0</v>
      </c>
      <c r="I410" s="8"/>
    </row>
    <row r="411" spans="1:9" x14ac:dyDescent="0.25">
      <c r="A411">
        <v>410</v>
      </c>
      <c r="B411" s="1">
        <v>44399</v>
      </c>
      <c r="C411" s="1" t="str">
        <f>IF(OR(WEEKDAY(Tabela4[[#This Row],[data]])=1,WEEKDAY(Tabela4[[#This Row],[data]])=7),"5000","12000")</f>
        <v>12000</v>
      </c>
      <c r="D411" t="s">
        <v>5</v>
      </c>
      <c r="E411">
        <v>7270</v>
      </c>
      <c r="F411" s="7">
        <f>IF(Tabela4[[#This Row],[data]]&lt;&gt;B410,Tabela4[[#This Row],[Kolumna1]],0)</f>
        <v>0</v>
      </c>
      <c r="G411" s="8">
        <f>IF(G410-Tabela4[[#This Row],[wielkosc_zamowienia]]+Tabela4[[#This Row],[Kolumna2]]&lt;0,G410+Tabela4[[#This Row],[Kolumna2]],G410-Tabela4[[#This Row],[wielkosc_zamowienia]]+Tabela4[[#This Row],[Kolumna2]])</f>
        <v>15920</v>
      </c>
      <c r="H411" s="8">
        <f>IF(G411-Tabela4[[#This Row],[wielkosc_zamowienia]]+Tabela4[[#This Row],[Kolumna2]]&lt;0,1,0)</f>
        <v>0</v>
      </c>
      <c r="I411" s="8"/>
    </row>
    <row r="412" spans="1:9" x14ac:dyDescent="0.25">
      <c r="A412">
        <v>411</v>
      </c>
      <c r="B412" s="1">
        <v>44399</v>
      </c>
      <c r="C412" s="1" t="str">
        <f>IF(OR(WEEKDAY(Tabela4[[#This Row],[data]])=1,WEEKDAY(Tabela4[[#This Row],[data]])=7),"5000","12000")</f>
        <v>12000</v>
      </c>
      <c r="D412" t="s">
        <v>4</v>
      </c>
      <c r="E412">
        <v>1560</v>
      </c>
      <c r="F412" s="7">
        <f>IF(Tabela4[[#This Row],[data]]&lt;&gt;B411,Tabela4[[#This Row],[Kolumna1]],0)</f>
        <v>0</v>
      </c>
      <c r="G412" s="8">
        <f>IF(G411-Tabela4[[#This Row],[wielkosc_zamowienia]]+Tabela4[[#This Row],[Kolumna2]]&lt;0,G411+Tabela4[[#This Row],[Kolumna2]],G411-Tabela4[[#This Row],[wielkosc_zamowienia]]+Tabela4[[#This Row],[Kolumna2]])</f>
        <v>14360</v>
      </c>
      <c r="H412" s="8">
        <f>IF(G412-Tabela4[[#This Row],[wielkosc_zamowienia]]+Tabela4[[#This Row],[Kolumna2]]&lt;0,1,0)</f>
        <v>0</v>
      </c>
      <c r="I412" s="8"/>
    </row>
    <row r="413" spans="1:9" x14ac:dyDescent="0.25">
      <c r="A413">
        <v>412</v>
      </c>
      <c r="B413" s="1">
        <v>44399</v>
      </c>
      <c r="C413" s="1" t="str">
        <f>IF(OR(WEEKDAY(Tabela4[[#This Row],[data]])=1,WEEKDAY(Tabela4[[#This Row],[data]])=7),"5000","12000")</f>
        <v>12000</v>
      </c>
      <c r="D413" t="s">
        <v>6</v>
      </c>
      <c r="E413">
        <v>7040</v>
      </c>
      <c r="F413" s="7">
        <f>IF(Tabela4[[#This Row],[data]]&lt;&gt;B412,Tabela4[[#This Row],[Kolumna1]],0)</f>
        <v>0</v>
      </c>
      <c r="G413" s="8">
        <f>IF(G412-Tabela4[[#This Row],[wielkosc_zamowienia]]+Tabela4[[#This Row],[Kolumna2]]&lt;0,G412+Tabela4[[#This Row],[Kolumna2]],G412-Tabela4[[#This Row],[wielkosc_zamowienia]]+Tabela4[[#This Row],[Kolumna2]])</f>
        <v>7320</v>
      </c>
      <c r="H413" s="8">
        <f>IF(G413-Tabela4[[#This Row],[wielkosc_zamowienia]]+Tabela4[[#This Row],[Kolumna2]]&lt;0,1,0)</f>
        <v>0</v>
      </c>
      <c r="I413" s="8"/>
    </row>
    <row r="414" spans="1:9" x14ac:dyDescent="0.25">
      <c r="A414">
        <v>413</v>
      </c>
      <c r="B414" s="1">
        <v>44400</v>
      </c>
      <c r="C414" s="1" t="str">
        <f>IF(OR(WEEKDAY(Tabela4[[#This Row],[data]])=1,WEEKDAY(Tabela4[[#This Row],[data]])=7),"5000","12000")</f>
        <v>12000</v>
      </c>
      <c r="D414" t="s">
        <v>7</v>
      </c>
      <c r="E414">
        <v>2470</v>
      </c>
      <c r="F414" s="7" t="str">
        <f>IF(Tabela4[[#This Row],[data]]&lt;&gt;B413,Tabela4[[#This Row],[Kolumna1]],0)</f>
        <v>12000</v>
      </c>
      <c r="G414" s="8">
        <f>IF(G413-Tabela4[[#This Row],[wielkosc_zamowienia]]+Tabela4[[#This Row],[Kolumna2]]&lt;0,G413+Tabela4[[#This Row],[Kolumna2]],G413-Tabela4[[#This Row],[wielkosc_zamowienia]]+Tabela4[[#This Row],[Kolumna2]])</f>
        <v>16850</v>
      </c>
      <c r="H414" s="8">
        <f>IF(G414-Tabela4[[#This Row],[wielkosc_zamowienia]]+Tabela4[[#This Row],[Kolumna2]]&lt;0,1,0)</f>
        <v>0</v>
      </c>
      <c r="I414" s="8"/>
    </row>
    <row r="415" spans="1:9" x14ac:dyDescent="0.25">
      <c r="A415">
        <v>414</v>
      </c>
      <c r="B415" s="1">
        <v>44400</v>
      </c>
      <c r="C415" s="1" t="str">
        <f>IF(OR(WEEKDAY(Tabela4[[#This Row],[data]])=1,WEEKDAY(Tabela4[[#This Row],[data]])=7),"5000","12000")</f>
        <v>12000</v>
      </c>
      <c r="D415" t="s">
        <v>4</v>
      </c>
      <c r="E415">
        <v>8550</v>
      </c>
      <c r="F415" s="7">
        <f>IF(Tabela4[[#This Row],[data]]&lt;&gt;B414,Tabela4[[#This Row],[Kolumna1]],0)</f>
        <v>0</v>
      </c>
      <c r="G415" s="8">
        <f>IF(G414-Tabela4[[#This Row],[wielkosc_zamowienia]]+Tabela4[[#This Row],[Kolumna2]]&lt;0,G414+Tabela4[[#This Row],[Kolumna2]],G414-Tabela4[[#This Row],[wielkosc_zamowienia]]+Tabela4[[#This Row],[Kolumna2]])</f>
        <v>8300</v>
      </c>
      <c r="H415" s="8">
        <f>IF(G415-Tabela4[[#This Row],[wielkosc_zamowienia]]+Tabela4[[#This Row],[Kolumna2]]&lt;0,1,0)</f>
        <v>1</v>
      </c>
      <c r="I415" s="8"/>
    </row>
    <row r="416" spans="1:9" x14ac:dyDescent="0.25">
      <c r="A416">
        <v>415</v>
      </c>
      <c r="B416" s="1">
        <v>44400</v>
      </c>
      <c r="C416" s="1" t="str">
        <f>IF(OR(WEEKDAY(Tabela4[[#This Row],[data]])=1,WEEKDAY(Tabela4[[#This Row],[data]])=7),"5000","12000")</f>
        <v>12000</v>
      </c>
      <c r="D416" t="s">
        <v>5</v>
      </c>
      <c r="E416">
        <v>6160</v>
      </c>
      <c r="F416" s="7">
        <f>IF(Tabela4[[#This Row],[data]]&lt;&gt;B415,Tabela4[[#This Row],[Kolumna1]],0)</f>
        <v>0</v>
      </c>
      <c r="G416" s="8">
        <f>IF(G415-Tabela4[[#This Row],[wielkosc_zamowienia]]+Tabela4[[#This Row],[Kolumna2]]&lt;0,G415+Tabela4[[#This Row],[Kolumna2]],G415-Tabela4[[#This Row],[wielkosc_zamowienia]]+Tabela4[[#This Row],[Kolumna2]])</f>
        <v>2140</v>
      </c>
      <c r="H416" s="8">
        <f>IF(G416-Tabela4[[#This Row],[wielkosc_zamowienia]]+Tabela4[[#This Row],[Kolumna2]]&lt;0,1,0)</f>
        <v>1</v>
      </c>
      <c r="I416" s="8"/>
    </row>
    <row r="417" spans="1:9" x14ac:dyDescent="0.25">
      <c r="A417">
        <v>416</v>
      </c>
      <c r="B417" s="1">
        <v>44401</v>
      </c>
      <c r="C417" s="1" t="str">
        <f>IF(OR(WEEKDAY(Tabela4[[#This Row],[data]])=1,WEEKDAY(Tabela4[[#This Row],[data]])=7),"5000","12000")</f>
        <v>5000</v>
      </c>
      <c r="D417" t="s">
        <v>7</v>
      </c>
      <c r="E417">
        <v>9010</v>
      </c>
      <c r="F417" s="7" t="str">
        <f>IF(Tabela4[[#This Row],[data]]&lt;&gt;B416,Tabela4[[#This Row],[Kolumna1]],0)</f>
        <v>5000</v>
      </c>
      <c r="G417" s="8">
        <f>IF(G416-Tabela4[[#This Row],[wielkosc_zamowienia]]+Tabela4[[#This Row],[Kolumna2]]&lt;0,G416+Tabela4[[#This Row],[Kolumna2]],G416-Tabela4[[#This Row],[wielkosc_zamowienia]]+Tabela4[[#This Row],[Kolumna2]])</f>
        <v>7140</v>
      </c>
      <c r="H417" s="8">
        <f>IF(G417-Tabela4[[#This Row],[wielkosc_zamowienia]]+Tabela4[[#This Row],[Kolumna2]]&lt;0,1,0)</f>
        <v>0</v>
      </c>
      <c r="I417" s="8"/>
    </row>
    <row r="418" spans="1:9" x14ac:dyDescent="0.25">
      <c r="A418">
        <v>417</v>
      </c>
      <c r="B418" s="1">
        <v>44401</v>
      </c>
      <c r="C418" s="1" t="str">
        <f>IF(OR(WEEKDAY(Tabela4[[#This Row],[data]])=1,WEEKDAY(Tabela4[[#This Row],[data]])=7),"5000","12000")</f>
        <v>5000</v>
      </c>
      <c r="D418" t="s">
        <v>6</v>
      </c>
      <c r="E418">
        <v>1400</v>
      </c>
      <c r="F418" s="7">
        <f>IF(Tabela4[[#This Row],[data]]&lt;&gt;B417,Tabela4[[#This Row],[Kolumna1]],0)</f>
        <v>0</v>
      </c>
      <c r="G418" s="8">
        <f>IF(G417-Tabela4[[#This Row],[wielkosc_zamowienia]]+Tabela4[[#This Row],[Kolumna2]]&lt;0,G417+Tabela4[[#This Row],[Kolumna2]],G417-Tabela4[[#This Row],[wielkosc_zamowienia]]+Tabela4[[#This Row],[Kolumna2]])</f>
        <v>5740</v>
      </c>
      <c r="H418" s="8">
        <f>IF(G418-Tabela4[[#This Row],[wielkosc_zamowienia]]+Tabela4[[#This Row],[Kolumna2]]&lt;0,1,0)</f>
        <v>0</v>
      </c>
      <c r="I418" s="8"/>
    </row>
    <row r="419" spans="1:9" x14ac:dyDescent="0.25">
      <c r="A419">
        <v>418</v>
      </c>
      <c r="B419" s="1">
        <v>44401</v>
      </c>
      <c r="C419" s="1" t="str">
        <f>IF(OR(WEEKDAY(Tabela4[[#This Row],[data]])=1,WEEKDAY(Tabela4[[#This Row],[data]])=7),"5000","12000")</f>
        <v>5000</v>
      </c>
      <c r="D419" t="s">
        <v>5</v>
      </c>
      <c r="E419">
        <v>7730</v>
      </c>
      <c r="F419" s="7">
        <f>IF(Tabela4[[#This Row],[data]]&lt;&gt;B418,Tabela4[[#This Row],[Kolumna1]],0)</f>
        <v>0</v>
      </c>
      <c r="G419" s="8">
        <f>IF(G418-Tabela4[[#This Row],[wielkosc_zamowienia]]+Tabela4[[#This Row],[Kolumna2]]&lt;0,G418+Tabela4[[#This Row],[Kolumna2]],G418-Tabela4[[#This Row],[wielkosc_zamowienia]]+Tabela4[[#This Row],[Kolumna2]])</f>
        <v>5740</v>
      </c>
      <c r="H419" s="8">
        <f>IF(G419-Tabela4[[#This Row],[wielkosc_zamowienia]]+Tabela4[[#This Row],[Kolumna2]]&lt;0,1,0)</f>
        <v>1</v>
      </c>
      <c r="I419" s="8"/>
    </row>
    <row r="420" spans="1:9" x14ac:dyDescent="0.25">
      <c r="A420">
        <v>419</v>
      </c>
      <c r="B420" s="1">
        <v>44401</v>
      </c>
      <c r="C420" s="1" t="str">
        <f>IF(OR(WEEKDAY(Tabela4[[#This Row],[data]])=1,WEEKDAY(Tabela4[[#This Row],[data]])=7),"5000","12000")</f>
        <v>5000</v>
      </c>
      <c r="D420" t="s">
        <v>4</v>
      </c>
      <c r="E420">
        <v>8020</v>
      </c>
      <c r="F420" s="7">
        <f>IF(Tabela4[[#This Row],[data]]&lt;&gt;B419,Tabela4[[#This Row],[Kolumna1]],0)</f>
        <v>0</v>
      </c>
      <c r="G420" s="8">
        <f>IF(G419-Tabela4[[#This Row],[wielkosc_zamowienia]]+Tabela4[[#This Row],[Kolumna2]]&lt;0,G419+Tabela4[[#This Row],[Kolumna2]],G419-Tabela4[[#This Row],[wielkosc_zamowienia]]+Tabela4[[#This Row],[Kolumna2]])</f>
        <v>5740</v>
      </c>
      <c r="H420" s="8">
        <f>IF(G420-Tabela4[[#This Row],[wielkosc_zamowienia]]+Tabela4[[#This Row],[Kolumna2]]&lt;0,1,0)</f>
        <v>1</v>
      </c>
      <c r="I420" s="8"/>
    </row>
    <row r="421" spans="1:9" x14ac:dyDescent="0.25">
      <c r="A421">
        <v>420</v>
      </c>
      <c r="B421" s="1">
        <v>44402</v>
      </c>
      <c r="C421" s="1" t="str">
        <f>IF(OR(WEEKDAY(Tabela4[[#This Row],[data]])=1,WEEKDAY(Tabela4[[#This Row],[data]])=7),"5000","12000")</f>
        <v>5000</v>
      </c>
      <c r="D421" t="s">
        <v>4</v>
      </c>
      <c r="E421">
        <v>2730</v>
      </c>
      <c r="F421" s="7" t="str">
        <f>IF(Tabela4[[#This Row],[data]]&lt;&gt;B420,Tabela4[[#This Row],[Kolumna1]],0)</f>
        <v>5000</v>
      </c>
      <c r="G421" s="8">
        <f>IF(G420-Tabela4[[#This Row],[wielkosc_zamowienia]]+Tabela4[[#This Row],[Kolumna2]]&lt;0,G420+Tabela4[[#This Row],[Kolumna2]],G420-Tabela4[[#This Row],[wielkosc_zamowienia]]+Tabela4[[#This Row],[Kolumna2]])</f>
        <v>8010</v>
      </c>
      <c r="H421" s="8">
        <f>IF(G421-Tabela4[[#This Row],[wielkosc_zamowienia]]+Tabela4[[#This Row],[Kolumna2]]&lt;0,1,0)</f>
        <v>0</v>
      </c>
      <c r="I421" s="8"/>
    </row>
    <row r="422" spans="1:9" x14ac:dyDescent="0.25">
      <c r="A422">
        <v>421</v>
      </c>
      <c r="B422" s="1">
        <v>44403</v>
      </c>
      <c r="C422" s="1" t="str">
        <f>IF(OR(WEEKDAY(Tabela4[[#This Row],[data]])=1,WEEKDAY(Tabela4[[#This Row],[data]])=7),"5000","12000")</f>
        <v>12000</v>
      </c>
      <c r="D422" t="s">
        <v>6</v>
      </c>
      <c r="E422">
        <v>8340</v>
      </c>
      <c r="F422" s="7" t="str">
        <f>IF(Tabela4[[#This Row],[data]]&lt;&gt;B421,Tabela4[[#This Row],[Kolumna1]],0)</f>
        <v>12000</v>
      </c>
      <c r="G422" s="8">
        <f>IF(G421-Tabela4[[#This Row],[wielkosc_zamowienia]]+Tabela4[[#This Row],[Kolumna2]]&lt;0,G421+Tabela4[[#This Row],[Kolumna2]],G421-Tabela4[[#This Row],[wielkosc_zamowienia]]+Tabela4[[#This Row],[Kolumna2]])</f>
        <v>11670</v>
      </c>
      <c r="H422" s="8">
        <f>IF(G422-Tabela4[[#This Row],[wielkosc_zamowienia]]+Tabela4[[#This Row],[Kolumna2]]&lt;0,1,0)</f>
        <v>0</v>
      </c>
      <c r="I422" s="8"/>
    </row>
    <row r="423" spans="1:9" x14ac:dyDescent="0.25">
      <c r="A423">
        <v>422</v>
      </c>
      <c r="B423" s="1">
        <v>44404</v>
      </c>
      <c r="C423" s="1" t="str">
        <f>IF(OR(WEEKDAY(Tabela4[[#This Row],[data]])=1,WEEKDAY(Tabela4[[#This Row],[data]])=7),"5000","12000")</f>
        <v>12000</v>
      </c>
      <c r="D423" t="s">
        <v>5</v>
      </c>
      <c r="E423">
        <v>850</v>
      </c>
      <c r="F423" s="7" t="str">
        <f>IF(Tabela4[[#This Row],[data]]&lt;&gt;B422,Tabela4[[#This Row],[Kolumna1]],0)</f>
        <v>12000</v>
      </c>
      <c r="G423" s="8">
        <f>IF(G422-Tabela4[[#This Row],[wielkosc_zamowienia]]+Tabela4[[#This Row],[Kolumna2]]&lt;0,G422+Tabela4[[#This Row],[Kolumna2]],G422-Tabela4[[#This Row],[wielkosc_zamowienia]]+Tabela4[[#This Row],[Kolumna2]])</f>
        <v>22820</v>
      </c>
      <c r="H423" s="8">
        <f>IF(G423-Tabela4[[#This Row],[wielkosc_zamowienia]]+Tabela4[[#This Row],[Kolumna2]]&lt;0,1,0)</f>
        <v>0</v>
      </c>
      <c r="I423" s="8"/>
    </row>
    <row r="424" spans="1:9" x14ac:dyDescent="0.25">
      <c r="A424">
        <v>423</v>
      </c>
      <c r="B424" s="1">
        <v>44404</v>
      </c>
      <c r="C424" s="1" t="str">
        <f>IF(OR(WEEKDAY(Tabela4[[#This Row],[data]])=1,WEEKDAY(Tabela4[[#This Row],[data]])=7),"5000","12000")</f>
        <v>12000</v>
      </c>
      <c r="D424" t="s">
        <v>7</v>
      </c>
      <c r="E424">
        <v>8740</v>
      </c>
      <c r="F424" s="7">
        <f>IF(Tabela4[[#This Row],[data]]&lt;&gt;B423,Tabela4[[#This Row],[Kolumna1]],0)</f>
        <v>0</v>
      </c>
      <c r="G424" s="8">
        <f>IF(G423-Tabela4[[#This Row],[wielkosc_zamowienia]]+Tabela4[[#This Row],[Kolumna2]]&lt;0,G423+Tabela4[[#This Row],[Kolumna2]],G423-Tabela4[[#This Row],[wielkosc_zamowienia]]+Tabela4[[#This Row],[Kolumna2]])</f>
        <v>14080</v>
      </c>
      <c r="H424" s="8">
        <f>IF(G424-Tabela4[[#This Row],[wielkosc_zamowienia]]+Tabela4[[#This Row],[Kolumna2]]&lt;0,1,0)</f>
        <v>0</v>
      </c>
      <c r="I424" s="8"/>
    </row>
    <row r="425" spans="1:9" x14ac:dyDescent="0.25">
      <c r="A425">
        <v>424</v>
      </c>
      <c r="B425" s="1">
        <v>44405</v>
      </c>
      <c r="C425" s="1" t="str">
        <f>IF(OR(WEEKDAY(Tabela4[[#This Row],[data]])=1,WEEKDAY(Tabela4[[#This Row],[data]])=7),"5000","12000")</f>
        <v>12000</v>
      </c>
      <c r="D425" t="s">
        <v>5</v>
      </c>
      <c r="E425">
        <v>6720</v>
      </c>
      <c r="F425" s="7" t="str">
        <f>IF(Tabela4[[#This Row],[data]]&lt;&gt;B424,Tabela4[[#This Row],[Kolumna1]],0)</f>
        <v>12000</v>
      </c>
      <c r="G425" s="8">
        <f>IF(G424-Tabela4[[#This Row],[wielkosc_zamowienia]]+Tabela4[[#This Row],[Kolumna2]]&lt;0,G424+Tabela4[[#This Row],[Kolumna2]],G424-Tabela4[[#This Row],[wielkosc_zamowienia]]+Tabela4[[#This Row],[Kolumna2]])</f>
        <v>19360</v>
      </c>
      <c r="H425" s="8">
        <f>IF(G425-Tabela4[[#This Row],[wielkosc_zamowienia]]+Tabela4[[#This Row],[Kolumna2]]&lt;0,1,0)</f>
        <v>0</v>
      </c>
      <c r="I425" s="8"/>
    </row>
    <row r="426" spans="1:9" x14ac:dyDescent="0.25">
      <c r="A426">
        <v>425</v>
      </c>
      <c r="B426" s="1">
        <v>44405</v>
      </c>
      <c r="C426" s="1" t="str">
        <f>IF(OR(WEEKDAY(Tabela4[[#This Row],[data]])=1,WEEKDAY(Tabela4[[#This Row],[data]])=7),"5000","12000")</f>
        <v>12000</v>
      </c>
      <c r="D426" t="s">
        <v>4</v>
      </c>
      <c r="E426">
        <v>780</v>
      </c>
      <c r="F426" s="7">
        <f>IF(Tabela4[[#This Row],[data]]&lt;&gt;B425,Tabela4[[#This Row],[Kolumna1]],0)</f>
        <v>0</v>
      </c>
      <c r="G426" s="8">
        <f>IF(G425-Tabela4[[#This Row],[wielkosc_zamowienia]]+Tabela4[[#This Row],[Kolumna2]]&lt;0,G425+Tabela4[[#This Row],[Kolumna2]],G425-Tabela4[[#This Row],[wielkosc_zamowienia]]+Tabela4[[#This Row],[Kolumna2]])</f>
        <v>18580</v>
      </c>
      <c r="H426" s="8">
        <f>IF(G426-Tabela4[[#This Row],[wielkosc_zamowienia]]+Tabela4[[#This Row],[Kolumna2]]&lt;0,1,0)</f>
        <v>0</v>
      </c>
      <c r="I426" s="8"/>
    </row>
    <row r="427" spans="1:9" x14ac:dyDescent="0.25">
      <c r="A427">
        <v>426</v>
      </c>
      <c r="B427" s="1">
        <v>44405</v>
      </c>
      <c r="C427" s="1" t="str">
        <f>IF(OR(WEEKDAY(Tabela4[[#This Row],[data]])=1,WEEKDAY(Tabela4[[#This Row],[data]])=7),"5000","12000")</f>
        <v>12000</v>
      </c>
      <c r="D427" t="s">
        <v>7</v>
      </c>
      <c r="E427">
        <v>1020</v>
      </c>
      <c r="F427" s="7">
        <f>IF(Tabela4[[#This Row],[data]]&lt;&gt;B426,Tabela4[[#This Row],[Kolumna1]],0)</f>
        <v>0</v>
      </c>
      <c r="G427" s="8">
        <f>IF(G426-Tabela4[[#This Row],[wielkosc_zamowienia]]+Tabela4[[#This Row],[Kolumna2]]&lt;0,G426+Tabela4[[#This Row],[Kolumna2]],G426-Tabela4[[#This Row],[wielkosc_zamowienia]]+Tabela4[[#This Row],[Kolumna2]])</f>
        <v>17560</v>
      </c>
      <c r="H427" s="8">
        <f>IF(G427-Tabela4[[#This Row],[wielkosc_zamowienia]]+Tabela4[[#This Row],[Kolumna2]]&lt;0,1,0)</f>
        <v>0</v>
      </c>
      <c r="I427" s="8"/>
    </row>
    <row r="428" spans="1:9" x14ac:dyDescent="0.25">
      <c r="A428">
        <v>427</v>
      </c>
      <c r="B428" s="1">
        <v>44406</v>
      </c>
      <c r="C428" s="1" t="str">
        <f>IF(OR(WEEKDAY(Tabela4[[#This Row],[data]])=1,WEEKDAY(Tabela4[[#This Row],[data]])=7),"5000","12000")</f>
        <v>12000</v>
      </c>
      <c r="D428" t="s">
        <v>5</v>
      </c>
      <c r="E428">
        <v>4870</v>
      </c>
      <c r="F428" s="7" t="str">
        <f>IF(Tabela4[[#This Row],[data]]&lt;&gt;B427,Tabela4[[#This Row],[Kolumna1]],0)</f>
        <v>12000</v>
      </c>
      <c r="G428" s="8">
        <f>IF(G427-Tabela4[[#This Row],[wielkosc_zamowienia]]+Tabela4[[#This Row],[Kolumna2]]&lt;0,G427+Tabela4[[#This Row],[Kolumna2]],G427-Tabela4[[#This Row],[wielkosc_zamowienia]]+Tabela4[[#This Row],[Kolumna2]])</f>
        <v>24690</v>
      </c>
      <c r="H428" s="8">
        <f>IF(G428-Tabela4[[#This Row],[wielkosc_zamowienia]]+Tabela4[[#This Row],[Kolumna2]]&lt;0,1,0)</f>
        <v>0</v>
      </c>
      <c r="I428" s="8"/>
    </row>
    <row r="429" spans="1:9" x14ac:dyDescent="0.25">
      <c r="A429">
        <v>428</v>
      </c>
      <c r="B429" s="1">
        <v>44406</v>
      </c>
      <c r="C429" s="1" t="str">
        <f>IF(OR(WEEKDAY(Tabela4[[#This Row],[data]])=1,WEEKDAY(Tabela4[[#This Row],[data]])=7),"5000","12000")</f>
        <v>12000</v>
      </c>
      <c r="D429" t="s">
        <v>6</v>
      </c>
      <c r="E429">
        <v>7250</v>
      </c>
      <c r="F429" s="7">
        <f>IF(Tabela4[[#This Row],[data]]&lt;&gt;B428,Tabela4[[#This Row],[Kolumna1]],0)</f>
        <v>0</v>
      </c>
      <c r="G429" s="8">
        <f>IF(G428-Tabela4[[#This Row],[wielkosc_zamowienia]]+Tabela4[[#This Row],[Kolumna2]]&lt;0,G428+Tabela4[[#This Row],[Kolumna2]],G428-Tabela4[[#This Row],[wielkosc_zamowienia]]+Tabela4[[#This Row],[Kolumna2]])</f>
        <v>17440</v>
      </c>
      <c r="H429" s="8">
        <f>IF(G429-Tabela4[[#This Row],[wielkosc_zamowienia]]+Tabela4[[#This Row],[Kolumna2]]&lt;0,1,0)</f>
        <v>0</v>
      </c>
      <c r="I429" s="8"/>
    </row>
    <row r="430" spans="1:9" x14ac:dyDescent="0.25">
      <c r="A430">
        <v>429</v>
      </c>
      <c r="B430" s="1">
        <v>44406</v>
      </c>
      <c r="C430" s="1" t="str">
        <f>IF(OR(WEEKDAY(Tabela4[[#This Row],[data]])=1,WEEKDAY(Tabela4[[#This Row],[data]])=7),"5000","12000")</f>
        <v>12000</v>
      </c>
      <c r="D430" t="s">
        <v>4</v>
      </c>
      <c r="E430">
        <v>330</v>
      </c>
      <c r="F430" s="7">
        <f>IF(Tabela4[[#This Row],[data]]&lt;&gt;B429,Tabela4[[#This Row],[Kolumna1]],0)</f>
        <v>0</v>
      </c>
      <c r="G430" s="8">
        <f>IF(G429-Tabela4[[#This Row],[wielkosc_zamowienia]]+Tabela4[[#This Row],[Kolumna2]]&lt;0,G429+Tabela4[[#This Row],[Kolumna2]],G429-Tabela4[[#This Row],[wielkosc_zamowienia]]+Tabela4[[#This Row],[Kolumna2]])</f>
        <v>17110</v>
      </c>
      <c r="H430" s="8">
        <f>IF(G430-Tabela4[[#This Row],[wielkosc_zamowienia]]+Tabela4[[#This Row],[Kolumna2]]&lt;0,1,0)</f>
        <v>0</v>
      </c>
      <c r="I430" s="8"/>
    </row>
    <row r="431" spans="1:9" x14ac:dyDescent="0.25">
      <c r="A431">
        <v>430</v>
      </c>
      <c r="B431" s="1">
        <v>44407</v>
      </c>
      <c r="C431" s="1" t="str">
        <f>IF(OR(WEEKDAY(Tabela4[[#This Row],[data]])=1,WEEKDAY(Tabela4[[#This Row],[data]])=7),"5000","12000")</f>
        <v>12000</v>
      </c>
      <c r="D431" t="s">
        <v>5</v>
      </c>
      <c r="E431">
        <v>3290</v>
      </c>
      <c r="F431" s="7" t="str">
        <f>IF(Tabela4[[#This Row],[data]]&lt;&gt;B430,Tabela4[[#This Row],[Kolumna1]],0)</f>
        <v>12000</v>
      </c>
      <c r="G431" s="8">
        <f>IF(G430-Tabela4[[#This Row],[wielkosc_zamowienia]]+Tabela4[[#This Row],[Kolumna2]]&lt;0,G430+Tabela4[[#This Row],[Kolumna2]],G430-Tabela4[[#This Row],[wielkosc_zamowienia]]+Tabela4[[#This Row],[Kolumna2]])</f>
        <v>25820</v>
      </c>
      <c r="H431" s="8">
        <f>IF(G431-Tabela4[[#This Row],[wielkosc_zamowienia]]+Tabela4[[#This Row],[Kolumna2]]&lt;0,1,0)</f>
        <v>0</v>
      </c>
      <c r="I431" s="8"/>
    </row>
    <row r="432" spans="1:9" x14ac:dyDescent="0.25">
      <c r="A432">
        <v>431</v>
      </c>
      <c r="B432" s="1">
        <v>44407</v>
      </c>
      <c r="C432" s="1" t="str">
        <f>IF(OR(WEEKDAY(Tabela4[[#This Row],[data]])=1,WEEKDAY(Tabela4[[#This Row],[data]])=7),"5000","12000")</f>
        <v>12000</v>
      </c>
      <c r="D432" t="s">
        <v>6</v>
      </c>
      <c r="E432">
        <v>3820</v>
      </c>
      <c r="F432" s="7">
        <f>IF(Tabela4[[#This Row],[data]]&lt;&gt;B431,Tabela4[[#This Row],[Kolumna1]],0)</f>
        <v>0</v>
      </c>
      <c r="G432" s="8">
        <f>IF(G431-Tabela4[[#This Row],[wielkosc_zamowienia]]+Tabela4[[#This Row],[Kolumna2]]&lt;0,G431+Tabela4[[#This Row],[Kolumna2]],G431-Tabela4[[#This Row],[wielkosc_zamowienia]]+Tabela4[[#This Row],[Kolumna2]])</f>
        <v>22000</v>
      </c>
      <c r="H432" s="8">
        <f>IF(G432-Tabela4[[#This Row],[wielkosc_zamowienia]]+Tabela4[[#This Row],[Kolumna2]]&lt;0,1,0)</f>
        <v>0</v>
      </c>
      <c r="I432" s="8"/>
    </row>
    <row r="433" spans="1:9" x14ac:dyDescent="0.25">
      <c r="A433">
        <v>432</v>
      </c>
      <c r="B433" s="1">
        <v>44407</v>
      </c>
      <c r="C433" s="1" t="str">
        <f>IF(OR(WEEKDAY(Tabela4[[#This Row],[data]])=1,WEEKDAY(Tabela4[[#This Row],[data]])=7),"5000","12000")</f>
        <v>12000</v>
      </c>
      <c r="D433" t="s">
        <v>4</v>
      </c>
      <c r="E433">
        <v>5660</v>
      </c>
      <c r="F433" s="7">
        <f>IF(Tabela4[[#This Row],[data]]&lt;&gt;B432,Tabela4[[#This Row],[Kolumna1]],0)</f>
        <v>0</v>
      </c>
      <c r="G433" s="8">
        <f>IF(G432-Tabela4[[#This Row],[wielkosc_zamowienia]]+Tabela4[[#This Row],[Kolumna2]]&lt;0,G432+Tabela4[[#This Row],[Kolumna2]],G432-Tabela4[[#This Row],[wielkosc_zamowienia]]+Tabela4[[#This Row],[Kolumna2]])</f>
        <v>16340</v>
      </c>
      <c r="H433" s="8">
        <f>IF(G433-Tabela4[[#This Row],[wielkosc_zamowienia]]+Tabela4[[#This Row],[Kolumna2]]&lt;0,1,0)</f>
        <v>0</v>
      </c>
      <c r="I433" s="8"/>
    </row>
    <row r="434" spans="1:9" x14ac:dyDescent="0.25">
      <c r="A434">
        <v>433</v>
      </c>
      <c r="B434" s="1">
        <v>44408</v>
      </c>
      <c r="C434" s="1" t="str">
        <f>IF(OR(WEEKDAY(Tabela4[[#This Row],[data]])=1,WEEKDAY(Tabela4[[#This Row],[data]])=7),"5000","12000")</f>
        <v>5000</v>
      </c>
      <c r="D434" t="s">
        <v>4</v>
      </c>
      <c r="E434">
        <v>4200</v>
      </c>
      <c r="F434" s="7" t="str">
        <f>IF(Tabela4[[#This Row],[data]]&lt;&gt;B433,Tabela4[[#This Row],[Kolumna1]],0)</f>
        <v>5000</v>
      </c>
      <c r="G434" s="8">
        <f>IF(G433-Tabela4[[#This Row],[wielkosc_zamowienia]]+Tabela4[[#This Row],[Kolumna2]]&lt;0,G433+Tabela4[[#This Row],[Kolumna2]],G433-Tabela4[[#This Row],[wielkosc_zamowienia]]+Tabela4[[#This Row],[Kolumna2]])</f>
        <v>17140</v>
      </c>
      <c r="H434" s="8">
        <f>IF(G434-Tabela4[[#This Row],[wielkosc_zamowienia]]+Tabela4[[#This Row],[Kolumna2]]&lt;0,1,0)</f>
        <v>0</v>
      </c>
      <c r="I434" s="8"/>
    </row>
    <row r="435" spans="1:9" x14ac:dyDescent="0.25">
      <c r="A435">
        <v>434</v>
      </c>
      <c r="B435" s="1">
        <v>44408</v>
      </c>
      <c r="C435" s="1" t="str">
        <f>IF(OR(WEEKDAY(Tabela4[[#This Row],[data]])=1,WEEKDAY(Tabela4[[#This Row],[data]])=7),"5000","12000")</f>
        <v>5000</v>
      </c>
      <c r="D435" t="s">
        <v>7</v>
      </c>
      <c r="E435">
        <v>5870</v>
      </c>
      <c r="F435" s="7">
        <f>IF(Tabela4[[#This Row],[data]]&lt;&gt;B434,Tabela4[[#This Row],[Kolumna1]],0)</f>
        <v>0</v>
      </c>
      <c r="G435" s="8">
        <f>IF(G434-Tabela4[[#This Row],[wielkosc_zamowienia]]+Tabela4[[#This Row],[Kolumna2]]&lt;0,G434+Tabela4[[#This Row],[Kolumna2]],G434-Tabela4[[#This Row],[wielkosc_zamowienia]]+Tabela4[[#This Row],[Kolumna2]])</f>
        <v>11270</v>
      </c>
      <c r="H435" s="8">
        <f>IF(G435-Tabela4[[#This Row],[wielkosc_zamowienia]]+Tabela4[[#This Row],[Kolumna2]]&lt;0,1,0)</f>
        <v>0</v>
      </c>
      <c r="I435" s="8"/>
    </row>
    <row r="436" spans="1:9" x14ac:dyDescent="0.25">
      <c r="A436">
        <v>435</v>
      </c>
      <c r="B436" s="1">
        <v>44408</v>
      </c>
      <c r="C436" s="1" t="str">
        <f>IF(OR(WEEKDAY(Tabela4[[#This Row],[data]])=1,WEEKDAY(Tabela4[[#This Row],[data]])=7),"5000","12000")</f>
        <v>5000</v>
      </c>
      <c r="D436" t="s">
        <v>6</v>
      </c>
      <c r="E436">
        <v>1670</v>
      </c>
      <c r="F436" s="7">
        <f>IF(Tabela4[[#This Row],[data]]&lt;&gt;B435,Tabela4[[#This Row],[Kolumna1]],0)</f>
        <v>0</v>
      </c>
      <c r="G436" s="8">
        <f>IF(G435-Tabela4[[#This Row],[wielkosc_zamowienia]]+Tabela4[[#This Row],[Kolumna2]]&lt;0,G435+Tabela4[[#This Row],[Kolumna2]],G435-Tabela4[[#This Row],[wielkosc_zamowienia]]+Tabela4[[#This Row],[Kolumna2]])</f>
        <v>9600</v>
      </c>
      <c r="H436" s="8">
        <f>IF(G436-Tabela4[[#This Row],[wielkosc_zamowienia]]+Tabela4[[#This Row],[Kolumna2]]&lt;0,1,0)</f>
        <v>0</v>
      </c>
      <c r="I436" s="8"/>
    </row>
    <row r="437" spans="1:9" x14ac:dyDescent="0.25">
      <c r="A437">
        <v>436</v>
      </c>
      <c r="B437" s="1">
        <v>44408</v>
      </c>
      <c r="C437" s="1" t="str">
        <f>IF(OR(WEEKDAY(Tabela4[[#This Row],[data]])=1,WEEKDAY(Tabela4[[#This Row],[data]])=7),"5000","12000")</f>
        <v>5000</v>
      </c>
      <c r="D437" t="s">
        <v>5</v>
      </c>
      <c r="E437">
        <v>3960</v>
      </c>
      <c r="F437" s="7">
        <f>IF(Tabela4[[#This Row],[data]]&lt;&gt;B436,Tabela4[[#This Row],[Kolumna1]],0)</f>
        <v>0</v>
      </c>
      <c r="G437" s="8">
        <f>IF(G436-Tabela4[[#This Row],[wielkosc_zamowienia]]+Tabela4[[#This Row],[Kolumna2]]&lt;0,G436+Tabela4[[#This Row],[Kolumna2]],G436-Tabela4[[#This Row],[wielkosc_zamowienia]]+Tabela4[[#This Row],[Kolumna2]])</f>
        <v>5640</v>
      </c>
      <c r="H437" s="8">
        <f>IF(G437-Tabela4[[#This Row],[wielkosc_zamowienia]]+Tabela4[[#This Row],[Kolumna2]]&lt;0,1,0)</f>
        <v>0</v>
      </c>
      <c r="I437" s="8"/>
    </row>
    <row r="438" spans="1:9" x14ac:dyDescent="0.25">
      <c r="A438">
        <v>437</v>
      </c>
      <c r="B438" s="1">
        <v>44409</v>
      </c>
      <c r="C438" s="1" t="str">
        <f>IF(OR(WEEKDAY(Tabela4[[#This Row],[data]])=1,WEEKDAY(Tabela4[[#This Row],[data]])=7),"5000","12000")</f>
        <v>5000</v>
      </c>
      <c r="D438" t="s">
        <v>4</v>
      </c>
      <c r="E438">
        <v>4200</v>
      </c>
      <c r="F438" s="7" t="str">
        <f>IF(Tabela4[[#This Row],[data]]&lt;&gt;B437,Tabela4[[#This Row],[Kolumna1]],0)</f>
        <v>5000</v>
      </c>
      <c r="G438" s="8">
        <f>IF(G437-Tabela4[[#This Row],[wielkosc_zamowienia]]+Tabela4[[#This Row],[Kolumna2]]&lt;0,G437+Tabela4[[#This Row],[Kolumna2]],G437-Tabela4[[#This Row],[wielkosc_zamowienia]]+Tabela4[[#This Row],[Kolumna2]])</f>
        <v>6440</v>
      </c>
      <c r="H438" s="8">
        <f>IF(G438-Tabela4[[#This Row],[wielkosc_zamowienia]]+Tabela4[[#This Row],[Kolumna2]]&lt;0,1,0)</f>
        <v>0</v>
      </c>
      <c r="I438" s="8"/>
    </row>
    <row r="439" spans="1:9" x14ac:dyDescent="0.25">
      <c r="A439">
        <v>438</v>
      </c>
      <c r="B439" s="1">
        <v>44410</v>
      </c>
      <c r="C439" s="1" t="str">
        <f>IF(OR(WEEKDAY(Tabela4[[#This Row],[data]])=1,WEEKDAY(Tabela4[[#This Row],[data]])=7),"5000","12000")</f>
        <v>12000</v>
      </c>
      <c r="D439" t="s">
        <v>7</v>
      </c>
      <c r="E439">
        <v>7980</v>
      </c>
      <c r="F439" s="7" t="str">
        <f>IF(Tabela4[[#This Row],[data]]&lt;&gt;B438,Tabela4[[#This Row],[Kolumna1]],0)</f>
        <v>12000</v>
      </c>
      <c r="G439" s="8">
        <f>IF(G438-Tabela4[[#This Row],[wielkosc_zamowienia]]+Tabela4[[#This Row],[Kolumna2]]&lt;0,G438+Tabela4[[#This Row],[Kolumna2]],G438-Tabela4[[#This Row],[wielkosc_zamowienia]]+Tabela4[[#This Row],[Kolumna2]])</f>
        <v>10460</v>
      </c>
      <c r="H439" s="8">
        <f>IF(G439-Tabela4[[#This Row],[wielkosc_zamowienia]]+Tabela4[[#This Row],[Kolumna2]]&lt;0,1,0)</f>
        <v>0</v>
      </c>
      <c r="I439" s="8"/>
    </row>
    <row r="440" spans="1:9" x14ac:dyDescent="0.25">
      <c r="A440">
        <v>439</v>
      </c>
      <c r="B440" s="1">
        <v>44410</v>
      </c>
      <c r="C440" s="1" t="str">
        <f>IF(OR(WEEKDAY(Tabela4[[#This Row],[data]])=1,WEEKDAY(Tabela4[[#This Row],[data]])=7),"5000","12000")</f>
        <v>12000</v>
      </c>
      <c r="D440" t="s">
        <v>4</v>
      </c>
      <c r="E440">
        <v>6110</v>
      </c>
      <c r="F440" s="7">
        <f>IF(Tabela4[[#This Row],[data]]&lt;&gt;B439,Tabela4[[#This Row],[Kolumna1]],0)</f>
        <v>0</v>
      </c>
      <c r="G440" s="8">
        <f>IF(G439-Tabela4[[#This Row],[wielkosc_zamowienia]]+Tabela4[[#This Row],[Kolumna2]]&lt;0,G439+Tabela4[[#This Row],[Kolumna2]],G439-Tabela4[[#This Row],[wielkosc_zamowienia]]+Tabela4[[#This Row],[Kolumna2]])</f>
        <v>4350</v>
      </c>
      <c r="H440" s="8">
        <f>IF(G440-Tabela4[[#This Row],[wielkosc_zamowienia]]+Tabela4[[#This Row],[Kolumna2]]&lt;0,1,0)</f>
        <v>1</v>
      </c>
      <c r="I440" s="8"/>
    </row>
    <row r="441" spans="1:9" x14ac:dyDescent="0.25">
      <c r="A441">
        <v>440</v>
      </c>
      <c r="B441" s="1">
        <v>44411</v>
      </c>
      <c r="C441" s="1" t="str">
        <f>IF(OR(WEEKDAY(Tabela4[[#This Row],[data]])=1,WEEKDAY(Tabela4[[#This Row],[data]])=7),"5000","12000")</f>
        <v>12000</v>
      </c>
      <c r="D441" t="s">
        <v>7</v>
      </c>
      <c r="E441">
        <v>7750</v>
      </c>
      <c r="F441" s="7" t="str">
        <f>IF(Tabela4[[#This Row],[data]]&lt;&gt;B440,Tabela4[[#This Row],[Kolumna1]],0)</f>
        <v>12000</v>
      </c>
      <c r="G441" s="8">
        <f>IF(G440-Tabela4[[#This Row],[wielkosc_zamowienia]]+Tabela4[[#This Row],[Kolumna2]]&lt;0,G440+Tabela4[[#This Row],[Kolumna2]],G440-Tabela4[[#This Row],[wielkosc_zamowienia]]+Tabela4[[#This Row],[Kolumna2]])</f>
        <v>8600</v>
      </c>
      <c r="H441" s="8">
        <f>IF(G441-Tabela4[[#This Row],[wielkosc_zamowienia]]+Tabela4[[#This Row],[Kolumna2]]&lt;0,1,0)</f>
        <v>0</v>
      </c>
      <c r="I441" s="8"/>
    </row>
    <row r="442" spans="1:9" x14ac:dyDescent="0.25">
      <c r="A442">
        <v>441</v>
      </c>
      <c r="B442" s="1">
        <v>44411</v>
      </c>
      <c r="C442" s="1" t="str">
        <f>IF(OR(WEEKDAY(Tabela4[[#This Row],[data]])=1,WEEKDAY(Tabela4[[#This Row],[data]])=7),"5000","12000")</f>
        <v>12000</v>
      </c>
      <c r="D442" t="s">
        <v>5</v>
      </c>
      <c r="E442">
        <v>7450</v>
      </c>
      <c r="F442" s="7">
        <f>IF(Tabela4[[#This Row],[data]]&lt;&gt;B441,Tabela4[[#This Row],[Kolumna1]],0)</f>
        <v>0</v>
      </c>
      <c r="G442" s="8">
        <f>IF(G441-Tabela4[[#This Row],[wielkosc_zamowienia]]+Tabela4[[#This Row],[Kolumna2]]&lt;0,G441+Tabela4[[#This Row],[Kolumna2]],G441-Tabela4[[#This Row],[wielkosc_zamowienia]]+Tabela4[[#This Row],[Kolumna2]])</f>
        <v>1150</v>
      </c>
      <c r="H442" s="8">
        <f>IF(G442-Tabela4[[#This Row],[wielkosc_zamowienia]]+Tabela4[[#This Row],[Kolumna2]]&lt;0,1,0)</f>
        <v>1</v>
      </c>
      <c r="I442" s="8"/>
    </row>
    <row r="443" spans="1:9" x14ac:dyDescent="0.25">
      <c r="A443">
        <v>442</v>
      </c>
      <c r="B443" s="1">
        <v>44412</v>
      </c>
      <c r="C443" s="1" t="str">
        <f>IF(OR(WEEKDAY(Tabela4[[#This Row],[data]])=1,WEEKDAY(Tabela4[[#This Row],[data]])=7),"5000","12000")</f>
        <v>12000</v>
      </c>
      <c r="D443" t="s">
        <v>6</v>
      </c>
      <c r="E443">
        <v>3400</v>
      </c>
      <c r="F443" s="7" t="str">
        <f>IF(Tabela4[[#This Row],[data]]&lt;&gt;B442,Tabela4[[#This Row],[Kolumna1]],0)</f>
        <v>12000</v>
      </c>
      <c r="G443" s="8">
        <f>IF(G442-Tabela4[[#This Row],[wielkosc_zamowienia]]+Tabela4[[#This Row],[Kolumna2]]&lt;0,G442+Tabela4[[#This Row],[Kolumna2]],G442-Tabela4[[#This Row],[wielkosc_zamowienia]]+Tabela4[[#This Row],[Kolumna2]])</f>
        <v>9750</v>
      </c>
      <c r="H443" s="8">
        <f>IF(G443-Tabela4[[#This Row],[wielkosc_zamowienia]]+Tabela4[[#This Row],[Kolumna2]]&lt;0,1,0)</f>
        <v>0</v>
      </c>
      <c r="I443" s="8"/>
    </row>
    <row r="444" spans="1:9" x14ac:dyDescent="0.25">
      <c r="A444">
        <v>443</v>
      </c>
      <c r="B444" s="1">
        <v>44412</v>
      </c>
      <c r="C444" s="1" t="str">
        <f>IF(OR(WEEKDAY(Tabela4[[#This Row],[data]])=1,WEEKDAY(Tabela4[[#This Row],[data]])=7),"5000","12000")</f>
        <v>12000</v>
      </c>
      <c r="D444" t="s">
        <v>7</v>
      </c>
      <c r="E444">
        <v>8560</v>
      </c>
      <c r="F444" s="7">
        <f>IF(Tabela4[[#This Row],[data]]&lt;&gt;B443,Tabela4[[#This Row],[Kolumna1]],0)</f>
        <v>0</v>
      </c>
      <c r="G444" s="8">
        <f>IF(G443-Tabela4[[#This Row],[wielkosc_zamowienia]]+Tabela4[[#This Row],[Kolumna2]]&lt;0,G443+Tabela4[[#This Row],[Kolumna2]],G443-Tabela4[[#This Row],[wielkosc_zamowienia]]+Tabela4[[#This Row],[Kolumna2]])</f>
        <v>1190</v>
      </c>
      <c r="H444" s="8">
        <f>IF(G444-Tabela4[[#This Row],[wielkosc_zamowienia]]+Tabela4[[#This Row],[Kolumna2]]&lt;0,1,0)</f>
        <v>1</v>
      </c>
      <c r="I444" s="8"/>
    </row>
    <row r="445" spans="1:9" x14ac:dyDescent="0.25">
      <c r="A445">
        <v>444</v>
      </c>
      <c r="B445" s="1">
        <v>44413</v>
      </c>
      <c r="C445" s="1" t="str">
        <f>IF(OR(WEEKDAY(Tabela4[[#This Row],[data]])=1,WEEKDAY(Tabela4[[#This Row],[data]])=7),"5000","12000")</f>
        <v>12000</v>
      </c>
      <c r="D445" t="s">
        <v>6</v>
      </c>
      <c r="E445">
        <v>7190</v>
      </c>
      <c r="F445" s="7" t="str">
        <f>IF(Tabela4[[#This Row],[data]]&lt;&gt;B444,Tabela4[[#This Row],[Kolumna1]],0)</f>
        <v>12000</v>
      </c>
      <c r="G445" s="8">
        <f>IF(G444-Tabela4[[#This Row],[wielkosc_zamowienia]]+Tabela4[[#This Row],[Kolumna2]]&lt;0,G444+Tabela4[[#This Row],[Kolumna2]],G444-Tabela4[[#This Row],[wielkosc_zamowienia]]+Tabela4[[#This Row],[Kolumna2]])</f>
        <v>6000</v>
      </c>
      <c r="H445" s="8">
        <f>IF(G445-Tabela4[[#This Row],[wielkosc_zamowienia]]+Tabela4[[#This Row],[Kolumna2]]&lt;0,1,0)</f>
        <v>0</v>
      </c>
      <c r="I445" s="8"/>
    </row>
    <row r="446" spans="1:9" x14ac:dyDescent="0.25">
      <c r="A446">
        <v>445</v>
      </c>
      <c r="B446" s="1">
        <v>44414</v>
      </c>
      <c r="C446" s="1" t="str">
        <f>IF(OR(WEEKDAY(Tabela4[[#This Row],[data]])=1,WEEKDAY(Tabela4[[#This Row],[data]])=7),"5000","12000")</f>
        <v>12000</v>
      </c>
      <c r="D446" t="s">
        <v>6</v>
      </c>
      <c r="E446">
        <v>4590</v>
      </c>
      <c r="F446" s="7" t="str">
        <f>IF(Tabela4[[#This Row],[data]]&lt;&gt;B445,Tabela4[[#This Row],[Kolumna1]],0)</f>
        <v>12000</v>
      </c>
      <c r="G446" s="8">
        <f>IF(G445-Tabela4[[#This Row],[wielkosc_zamowienia]]+Tabela4[[#This Row],[Kolumna2]]&lt;0,G445+Tabela4[[#This Row],[Kolumna2]],G445-Tabela4[[#This Row],[wielkosc_zamowienia]]+Tabela4[[#This Row],[Kolumna2]])</f>
        <v>13410</v>
      </c>
      <c r="H446" s="8">
        <f>IF(G446-Tabela4[[#This Row],[wielkosc_zamowienia]]+Tabela4[[#This Row],[Kolumna2]]&lt;0,1,0)</f>
        <v>0</v>
      </c>
      <c r="I446" s="8"/>
    </row>
    <row r="447" spans="1:9" x14ac:dyDescent="0.25">
      <c r="A447">
        <v>446</v>
      </c>
      <c r="B447" s="1">
        <v>44415</v>
      </c>
      <c r="C447" s="1" t="str">
        <f>IF(OR(WEEKDAY(Tabela4[[#This Row],[data]])=1,WEEKDAY(Tabela4[[#This Row],[data]])=7),"5000","12000")</f>
        <v>5000</v>
      </c>
      <c r="D447" t="s">
        <v>7</v>
      </c>
      <c r="E447">
        <v>4050</v>
      </c>
      <c r="F447" s="7" t="str">
        <f>IF(Tabela4[[#This Row],[data]]&lt;&gt;B446,Tabela4[[#This Row],[Kolumna1]],0)</f>
        <v>5000</v>
      </c>
      <c r="G447" s="8">
        <f>IF(G446-Tabela4[[#This Row],[wielkosc_zamowienia]]+Tabela4[[#This Row],[Kolumna2]]&lt;0,G446+Tabela4[[#This Row],[Kolumna2]],G446-Tabela4[[#This Row],[wielkosc_zamowienia]]+Tabela4[[#This Row],[Kolumna2]])</f>
        <v>14360</v>
      </c>
      <c r="H447" s="8">
        <f>IF(G447-Tabela4[[#This Row],[wielkosc_zamowienia]]+Tabela4[[#This Row],[Kolumna2]]&lt;0,1,0)</f>
        <v>0</v>
      </c>
      <c r="I447" s="8"/>
    </row>
    <row r="448" spans="1:9" x14ac:dyDescent="0.25">
      <c r="A448">
        <v>447</v>
      </c>
      <c r="B448" s="1">
        <v>44415</v>
      </c>
      <c r="C448" s="1" t="str">
        <f>IF(OR(WEEKDAY(Tabela4[[#This Row],[data]])=1,WEEKDAY(Tabela4[[#This Row],[data]])=7),"5000","12000")</f>
        <v>5000</v>
      </c>
      <c r="D448" t="s">
        <v>5</v>
      </c>
      <c r="E448">
        <v>4310</v>
      </c>
      <c r="F448" s="7">
        <f>IF(Tabela4[[#This Row],[data]]&lt;&gt;B447,Tabela4[[#This Row],[Kolumna1]],0)</f>
        <v>0</v>
      </c>
      <c r="G448" s="8">
        <f>IF(G447-Tabela4[[#This Row],[wielkosc_zamowienia]]+Tabela4[[#This Row],[Kolumna2]]&lt;0,G447+Tabela4[[#This Row],[Kolumna2]],G447-Tabela4[[#This Row],[wielkosc_zamowienia]]+Tabela4[[#This Row],[Kolumna2]])</f>
        <v>10050</v>
      </c>
      <c r="H448" s="8">
        <f>IF(G448-Tabela4[[#This Row],[wielkosc_zamowienia]]+Tabela4[[#This Row],[Kolumna2]]&lt;0,1,0)</f>
        <v>0</v>
      </c>
      <c r="I448" s="8"/>
    </row>
    <row r="449" spans="1:9" x14ac:dyDescent="0.25">
      <c r="A449">
        <v>448</v>
      </c>
      <c r="B449" s="1">
        <v>44416</v>
      </c>
      <c r="C449" s="1" t="str">
        <f>IF(OR(WEEKDAY(Tabela4[[#This Row],[data]])=1,WEEKDAY(Tabela4[[#This Row],[data]])=7),"5000","12000")</f>
        <v>5000</v>
      </c>
      <c r="D449" t="s">
        <v>6</v>
      </c>
      <c r="E449">
        <v>7100</v>
      </c>
      <c r="F449" s="7" t="str">
        <f>IF(Tabela4[[#This Row],[data]]&lt;&gt;B448,Tabela4[[#This Row],[Kolumna1]],0)</f>
        <v>5000</v>
      </c>
      <c r="G449" s="8">
        <f>IF(G448-Tabela4[[#This Row],[wielkosc_zamowienia]]+Tabela4[[#This Row],[Kolumna2]]&lt;0,G448+Tabela4[[#This Row],[Kolumna2]],G448-Tabela4[[#This Row],[wielkosc_zamowienia]]+Tabela4[[#This Row],[Kolumna2]])</f>
        <v>7950</v>
      </c>
      <c r="H449" s="8">
        <f>IF(G449-Tabela4[[#This Row],[wielkosc_zamowienia]]+Tabela4[[#This Row],[Kolumna2]]&lt;0,1,0)</f>
        <v>0</v>
      </c>
      <c r="I449" s="8"/>
    </row>
    <row r="450" spans="1:9" x14ac:dyDescent="0.25">
      <c r="A450">
        <v>449</v>
      </c>
      <c r="B450" s="1">
        <v>44416</v>
      </c>
      <c r="C450" s="1" t="str">
        <f>IF(OR(WEEKDAY(Tabela4[[#This Row],[data]])=1,WEEKDAY(Tabela4[[#This Row],[data]])=7),"5000","12000")</f>
        <v>5000</v>
      </c>
      <c r="D450" t="s">
        <v>4</v>
      </c>
      <c r="E450">
        <v>5280</v>
      </c>
      <c r="F450" s="7">
        <f>IF(Tabela4[[#This Row],[data]]&lt;&gt;B449,Tabela4[[#This Row],[Kolumna1]],0)</f>
        <v>0</v>
      </c>
      <c r="G450" s="8">
        <f>IF(G449-Tabela4[[#This Row],[wielkosc_zamowienia]]+Tabela4[[#This Row],[Kolumna2]]&lt;0,G449+Tabela4[[#This Row],[Kolumna2]],G449-Tabela4[[#This Row],[wielkosc_zamowienia]]+Tabela4[[#This Row],[Kolumna2]])</f>
        <v>2670</v>
      </c>
      <c r="H450" s="8">
        <f>IF(G450-Tabela4[[#This Row],[wielkosc_zamowienia]]+Tabela4[[#This Row],[Kolumna2]]&lt;0,1,0)</f>
        <v>1</v>
      </c>
      <c r="I450" s="8"/>
    </row>
    <row r="451" spans="1:9" x14ac:dyDescent="0.25">
      <c r="A451">
        <v>450</v>
      </c>
      <c r="B451" s="1">
        <v>44416</v>
      </c>
      <c r="C451" s="1" t="str">
        <f>IF(OR(WEEKDAY(Tabela4[[#This Row],[data]])=1,WEEKDAY(Tabela4[[#This Row],[data]])=7),"5000","12000")</f>
        <v>5000</v>
      </c>
      <c r="D451" t="s">
        <v>7</v>
      </c>
      <c r="E451">
        <v>3350</v>
      </c>
      <c r="F451" s="7">
        <f>IF(Tabela4[[#This Row],[data]]&lt;&gt;B450,Tabela4[[#This Row],[Kolumna1]],0)</f>
        <v>0</v>
      </c>
      <c r="G451" s="8">
        <f>IF(G450-Tabela4[[#This Row],[wielkosc_zamowienia]]+Tabela4[[#This Row],[Kolumna2]]&lt;0,G450+Tabela4[[#This Row],[Kolumna2]],G450-Tabela4[[#This Row],[wielkosc_zamowienia]]+Tabela4[[#This Row],[Kolumna2]])</f>
        <v>2670</v>
      </c>
      <c r="H451" s="8">
        <f>IF(G451-Tabela4[[#This Row],[wielkosc_zamowienia]]+Tabela4[[#This Row],[Kolumna2]]&lt;0,1,0)</f>
        <v>1</v>
      </c>
      <c r="I451" s="8"/>
    </row>
    <row r="452" spans="1:9" x14ac:dyDescent="0.25">
      <c r="A452">
        <v>451</v>
      </c>
      <c r="B452" s="1">
        <v>44417</v>
      </c>
      <c r="C452" s="1" t="str">
        <f>IF(OR(WEEKDAY(Tabela4[[#This Row],[data]])=1,WEEKDAY(Tabela4[[#This Row],[data]])=7),"5000","12000")</f>
        <v>12000</v>
      </c>
      <c r="D452" t="s">
        <v>6</v>
      </c>
      <c r="E452">
        <v>7820</v>
      </c>
      <c r="F452" s="7" t="str">
        <f>IF(Tabela4[[#This Row],[data]]&lt;&gt;B451,Tabela4[[#This Row],[Kolumna1]],0)</f>
        <v>12000</v>
      </c>
      <c r="G452" s="8">
        <f>IF(G451-Tabela4[[#This Row],[wielkosc_zamowienia]]+Tabela4[[#This Row],[Kolumna2]]&lt;0,G451+Tabela4[[#This Row],[Kolumna2]],G451-Tabela4[[#This Row],[wielkosc_zamowienia]]+Tabela4[[#This Row],[Kolumna2]])</f>
        <v>6850</v>
      </c>
      <c r="H452" s="8">
        <f>IF(G452-Tabela4[[#This Row],[wielkosc_zamowienia]]+Tabela4[[#This Row],[Kolumna2]]&lt;0,1,0)</f>
        <v>0</v>
      </c>
      <c r="I452" s="8"/>
    </row>
    <row r="453" spans="1:9" x14ac:dyDescent="0.25">
      <c r="A453">
        <v>452</v>
      </c>
      <c r="B453" s="1">
        <v>44418</v>
      </c>
      <c r="C453" s="1" t="str">
        <f>IF(OR(WEEKDAY(Tabela4[[#This Row],[data]])=1,WEEKDAY(Tabela4[[#This Row],[data]])=7),"5000","12000")</f>
        <v>12000</v>
      </c>
      <c r="D453" t="s">
        <v>6</v>
      </c>
      <c r="E453">
        <v>7910</v>
      </c>
      <c r="F453" s="7" t="str">
        <f>IF(Tabela4[[#This Row],[data]]&lt;&gt;B452,Tabela4[[#This Row],[Kolumna1]],0)</f>
        <v>12000</v>
      </c>
      <c r="G453" s="8">
        <f>IF(G452-Tabela4[[#This Row],[wielkosc_zamowienia]]+Tabela4[[#This Row],[Kolumna2]]&lt;0,G452+Tabela4[[#This Row],[Kolumna2]],G452-Tabela4[[#This Row],[wielkosc_zamowienia]]+Tabela4[[#This Row],[Kolumna2]])</f>
        <v>10940</v>
      </c>
      <c r="H453" s="8">
        <f>IF(G453-Tabela4[[#This Row],[wielkosc_zamowienia]]+Tabela4[[#This Row],[Kolumna2]]&lt;0,1,0)</f>
        <v>0</v>
      </c>
      <c r="I453" s="8"/>
    </row>
    <row r="454" spans="1:9" x14ac:dyDescent="0.25">
      <c r="A454">
        <v>453</v>
      </c>
      <c r="B454" s="1">
        <v>44418</v>
      </c>
      <c r="C454" s="1" t="str">
        <f>IF(OR(WEEKDAY(Tabela4[[#This Row],[data]])=1,WEEKDAY(Tabela4[[#This Row],[data]])=7),"5000","12000")</f>
        <v>12000</v>
      </c>
      <c r="D454" t="s">
        <v>5</v>
      </c>
      <c r="E454">
        <v>9000</v>
      </c>
      <c r="F454" s="7">
        <f>IF(Tabela4[[#This Row],[data]]&lt;&gt;B453,Tabela4[[#This Row],[Kolumna1]],0)</f>
        <v>0</v>
      </c>
      <c r="G454" s="8">
        <f>IF(G453-Tabela4[[#This Row],[wielkosc_zamowienia]]+Tabela4[[#This Row],[Kolumna2]]&lt;0,G453+Tabela4[[#This Row],[Kolumna2]],G453-Tabela4[[#This Row],[wielkosc_zamowienia]]+Tabela4[[#This Row],[Kolumna2]])</f>
        <v>1940</v>
      </c>
      <c r="H454" s="8">
        <f>IF(G454-Tabela4[[#This Row],[wielkosc_zamowienia]]+Tabela4[[#This Row],[Kolumna2]]&lt;0,1,0)</f>
        <v>1</v>
      </c>
      <c r="I454" s="8"/>
    </row>
    <row r="455" spans="1:9" x14ac:dyDescent="0.25">
      <c r="A455">
        <v>454</v>
      </c>
      <c r="B455" s="1">
        <v>44419</v>
      </c>
      <c r="C455" s="1" t="str">
        <f>IF(OR(WEEKDAY(Tabela4[[#This Row],[data]])=1,WEEKDAY(Tabela4[[#This Row],[data]])=7),"5000","12000")</f>
        <v>12000</v>
      </c>
      <c r="D455" t="s">
        <v>5</v>
      </c>
      <c r="E455">
        <v>3240</v>
      </c>
      <c r="F455" s="7" t="str">
        <f>IF(Tabela4[[#This Row],[data]]&lt;&gt;B454,Tabela4[[#This Row],[Kolumna1]],0)</f>
        <v>12000</v>
      </c>
      <c r="G455" s="8">
        <f>IF(G454-Tabela4[[#This Row],[wielkosc_zamowienia]]+Tabela4[[#This Row],[Kolumna2]]&lt;0,G454+Tabela4[[#This Row],[Kolumna2]],G454-Tabela4[[#This Row],[wielkosc_zamowienia]]+Tabela4[[#This Row],[Kolumna2]])</f>
        <v>10700</v>
      </c>
      <c r="H455" s="8">
        <f>IF(G455-Tabela4[[#This Row],[wielkosc_zamowienia]]+Tabela4[[#This Row],[Kolumna2]]&lt;0,1,0)</f>
        <v>0</v>
      </c>
      <c r="I455" s="8"/>
    </row>
    <row r="456" spans="1:9" x14ac:dyDescent="0.25">
      <c r="A456">
        <v>455</v>
      </c>
      <c r="B456" s="1">
        <v>44419</v>
      </c>
      <c r="C456" s="1" t="str">
        <f>IF(OR(WEEKDAY(Tabela4[[#This Row],[data]])=1,WEEKDAY(Tabela4[[#This Row],[data]])=7),"5000","12000")</f>
        <v>12000</v>
      </c>
      <c r="D456" t="s">
        <v>7</v>
      </c>
      <c r="E456">
        <v>8700</v>
      </c>
      <c r="F456" s="7">
        <f>IF(Tabela4[[#This Row],[data]]&lt;&gt;B455,Tabela4[[#This Row],[Kolumna1]],0)</f>
        <v>0</v>
      </c>
      <c r="G456" s="8">
        <f>IF(G455-Tabela4[[#This Row],[wielkosc_zamowienia]]+Tabela4[[#This Row],[Kolumna2]]&lt;0,G455+Tabela4[[#This Row],[Kolumna2]],G455-Tabela4[[#This Row],[wielkosc_zamowienia]]+Tabela4[[#This Row],[Kolumna2]])</f>
        <v>2000</v>
      </c>
      <c r="H456" s="8">
        <f>IF(G456-Tabela4[[#This Row],[wielkosc_zamowienia]]+Tabela4[[#This Row],[Kolumna2]]&lt;0,1,0)</f>
        <v>1</v>
      </c>
      <c r="I456" s="8"/>
    </row>
    <row r="457" spans="1:9" x14ac:dyDescent="0.25">
      <c r="A457">
        <v>456</v>
      </c>
      <c r="B457" s="1">
        <v>44419</v>
      </c>
      <c r="C457" s="1" t="str">
        <f>IF(OR(WEEKDAY(Tabela4[[#This Row],[data]])=1,WEEKDAY(Tabela4[[#This Row],[data]])=7),"5000","12000")</f>
        <v>12000</v>
      </c>
      <c r="D457" t="s">
        <v>4</v>
      </c>
      <c r="E457">
        <v>8110</v>
      </c>
      <c r="F457" s="7">
        <f>IF(Tabela4[[#This Row],[data]]&lt;&gt;B456,Tabela4[[#This Row],[Kolumna1]],0)</f>
        <v>0</v>
      </c>
      <c r="G457" s="8">
        <f>IF(G456-Tabela4[[#This Row],[wielkosc_zamowienia]]+Tabela4[[#This Row],[Kolumna2]]&lt;0,G456+Tabela4[[#This Row],[Kolumna2]],G456-Tabela4[[#This Row],[wielkosc_zamowienia]]+Tabela4[[#This Row],[Kolumna2]])</f>
        <v>2000</v>
      </c>
      <c r="H457" s="8">
        <f>IF(G457-Tabela4[[#This Row],[wielkosc_zamowienia]]+Tabela4[[#This Row],[Kolumna2]]&lt;0,1,0)</f>
        <v>1</v>
      </c>
      <c r="I457" s="8"/>
    </row>
    <row r="458" spans="1:9" x14ac:dyDescent="0.25">
      <c r="A458">
        <v>457</v>
      </c>
      <c r="B458" s="1">
        <v>44420</v>
      </c>
      <c r="C458" s="1" t="str">
        <f>IF(OR(WEEKDAY(Tabela4[[#This Row],[data]])=1,WEEKDAY(Tabela4[[#This Row],[data]])=7),"5000","12000")</f>
        <v>12000</v>
      </c>
      <c r="D458" t="s">
        <v>7</v>
      </c>
      <c r="E458">
        <v>6510</v>
      </c>
      <c r="F458" s="7" t="str">
        <f>IF(Tabela4[[#This Row],[data]]&lt;&gt;B457,Tabela4[[#This Row],[Kolumna1]],0)</f>
        <v>12000</v>
      </c>
      <c r="G458" s="8">
        <f>IF(G457-Tabela4[[#This Row],[wielkosc_zamowienia]]+Tabela4[[#This Row],[Kolumna2]]&lt;0,G457+Tabela4[[#This Row],[Kolumna2]],G457-Tabela4[[#This Row],[wielkosc_zamowienia]]+Tabela4[[#This Row],[Kolumna2]])</f>
        <v>7490</v>
      </c>
      <c r="H458" s="8">
        <f>IF(G458-Tabela4[[#This Row],[wielkosc_zamowienia]]+Tabela4[[#This Row],[Kolumna2]]&lt;0,1,0)</f>
        <v>0</v>
      </c>
      <c r="I458" s="8"/>
    </row>
    <row r="459" spans="1:9" x14ac:dyDescent="0.25">
      <c r="A459">
        <v>458</v>
      </c>
      <c r="B459" s="1">
        <v>44421</v>
      </c>
      <c r="C459" s="1" t="str">
        <f>IF(OR(WEEKDAY(Tabela4[[#This Row],[data]])=1,WEEKDAY(Tabela4[[#This Row],[data]])=7),"5000","12000")</f>
        <v>12000</v>
      </c>
      <c r="D459" t="s">
        <v>5</v>
      </c>
      <c r="E459">
        <v>1150</v>
      </c>
      <c r="F459" s="7" t="str">
        <f>IF(Tabela4[[#This Row],[data]]&lt;&gt;B458,Tabela4[[#This Row],[Kolumna1]],0)</f>
        <v>12000</v>
      </c>
      <c r="G459" s="8">
        <f>IF(G458-Tabela4[[#This Row],[wielkosc_zamowienia]]+Tabela4[[#This Row],[Kolumna2]]&lt;0,G458+Tabela4[[#This Row],[Kolumna2]],G458-Tabela4[[#This Row],[wielkosc_zamowienia]]+Tabela4[[#This Row],[Kolumna2]])</f>
        <v>18340</v>
      </c>
      <c r="H459" s="8">
        <f>IF(G459-Tabela4[[#This Row],[wielkosc_zamowienia]]+Tabela4[[#This Row],[Kolumna2]]&lt;0,1,0)</f>
        <v>0</v>
      </c>
      <c r="I459" s="8"/>
    </row>
    <row r="460" spans="1:9" x14ac:dyDescent="0.25">
      <c r="A460">
        <v>459</v>
      </c>
      <c r="B460" s="1">
        <v>44422</v>
      </c>
      <c r="C460" s="1" t="str">
        <f>IF(OR(WEEKDAY(Tabela4[[#This Row],[data]])=1,WEEKDAY(Tabela4[[#This Row],[data]])=7),"5000","12000")</f>
        <v>5000</v>
      </c>
      <c r="D460" t="s">
        <v>7</v>
      </c>
      <c r="E460">
        <v>9430</v>
      </c>
      <c r="F460" s="7" t="str">
        <f>IF(Tabela4[[#This Row],[data]]&lt;&gt;B459,Tabela4[[#This Row],[Kolumna1]],0)</f>
        <v>5000</v>
      </c>
      <c r="G460" s="8">
        <f>IF(G459-Tabela4[[#This Row],[wielkosc_zamowienia]]+Tabela4[[#This Row],[Kolumna2]]&lt;0,G459+Tabela4[[#This Row],[Kolumna2]],G459-Tabela4[[#This Row],[wielkosc_zamowienia]]+Tabela4[[#This Row],[Kolumna2]])</f>
        <v>13910</v>
      </c>
      <c r="H460" s="8">
        <f>IF(G460-Tabela4[[#This Row],[wielkosc_zamowienia]]+Tabela4[[#This Row],[Kolumna2]]&lt;0,1,0)</f>
        <v>0</v>
      </c>
      <c r="I460" s="8"/>
    </row>
    <row r="461" spans="1:9" x14ac:dyDescent="0.25">
      <c r="A461">
        <v>460</v>
      </c>
      <c r="B461" s="1">
        <v>44422</v>
      </c>
      <c r="C461" s="1" t="str">
        <f>IF(OR(WEEKDAY(Tabela4[[#This Row],[data]])=1,WEEKDAY(Tabela4[[#This Row],[data]])=7),"5000","12000")</f>
        <v>5000</v>
      </c>
      <c r="D461" t="s">
        <v>4</v>
      </c>
      <c r="E461">
        <v>6500</v>
      </c>
      <c r="F461" s="7">
        <f>IF(Tabela4[[#This Row],[data]]&lt;&gt;B460,Tabela4[[#This Row],[Kolumna1]],0)</f>
        <v>0</v>
      </c>
      <c r="G461" s="8">
        <f>IF(G460-Tabela4[[#This Row],[wielkosc_zamowienia]]+Tabela4[[#This Row],[Kolumna2]]&lt;0,G460+Tabela4[[#This Row],[Kolumna2]],G460-Tabela4[[#This Row],[wielkosc_zamowienia]]+Tabela4[[#This Row],[Kolumna2]])</f>
        <v>7410</v>
      </c>
      <c r="H461" s="8">
        <f>IF(G461-Tabela4[[#This Row],[wielkosc_zamowienia]]+Tabela4[[#This Row],[Kolumna2]]&lt;0,1,0)</f>
        <v>0</v>
      </c>
      <c r="I461" s="8"/>
    </row>
    <row r="462" spans="1:9" x14ac:dyDescent="0.25">
      <c r="A462">
        <v>461</v>
      </c>
      <c r="B462" s="1">
        <v>44422</v>
      </c>
      <c r="C462" s="1" t="str">
        <f>IF(OR(WEEKDAY(Tabela4[[#This Row],[data]])=1,WEEKDAY(Tabela4[[#This Row],[data]])=7),"5000","12000")</f>
        <v>5000</v>
      </c>
      <c r="D462" t="s">
        <v>5</v>
      </c>
      <c r="E462">
        <v>6410</v>
      </c>
      <c r="F462" s="7">
        <f>IF(Tabela4[[#This Row],[data]]&lt;&gt;B461,Tabela4[[#This Row],[Kolumna1]],0)</f>
        <v>0</v>
      </c>
      <c r="G462" s="8">
        <f>IF(G461-Tabela4[[#This Row],[wielkosc_zamowienia]]+Tabela4[[#This Row],[Kolumna2]]&lt;0,G461+Tabela4[[#This Row],[Kolumna2]],G461-Tabela4[[#This Row],[wielkosc_zamowienia]]+Tabela4[[#This Row],[Kolumna2]])</f>
        <v>1000</v>
      </c>
      <c r="H462" s="8">
        <f>IF(G462-Tabela4[[#This Row],[wielkosc_zamowienia]]+Tabela4[[#This Row],[Kolumna2]]&lt;0,1,0)</f>
        <v>1</v>
      </c>
      <c r="I462" s="8"/>
    </row>
    <row r="463" spans="1:9" x14ac:dyDescent="0.25">
      <c r="A463">
        <v>462</v>
      </c>
      <c r="B463" s="1">
        <v>44423</v>
      </c>
      <c r="C463" s="1" t="str">
        <f>IF(OR(WEEKDAY(Tabela4[[#This Row],[data]])=1,WEEKDAY(Tabela4[[#This Row],[data]])=7),"5000","12000")</f>
        <v>5000</v>
      </c>
      <c r="D463" t="s">
        <v>7</v>
      </c>
      <c r="E463">
        <v>5300</v>
      </c>
      <c r="F463" s="7" t="str">
        <f>IF(Tabela4[[#This Row],[data]]&lt;&gt;B462,Tabela4[[#This Row],[Kolumna1]],0)</f>
        <v>5000</v>
      </c>
      <c r="G463" s="8">
        <f>IF(G462-Tabela4[[#This Row],[wielkosc_zamowienia]]+Tabela4[[#This Row],[Kolumna2]]&lt;0,G462+Tabela4[[#This Row],[Kolumna2]],G462-Tabela4[[#This Row],[wielkosc_zamowienia]]+Tabela4[[#This Row],[Kolumna2]])</f>
        <v>700</v>
      </c>
      <c r="H463" s="8">
        <f>IF(G463-Tabela4[[#This Row],[wielkosc_zamowienia]]+Tabela4[[#This Row],[Kolumna2]]&lt;0,1,0)</f>
        <v>0</v>
      </c>
      <c r="I463" s="8"/>
    </row>
    <row r="464" spans="1:9" x14ac:dyDescent="0.25">
      <c r="A464">
        <v>463</v>
      </c>
      <c r="B464" s="1">
        <v>44423</v>
      </c>
      <c r="C464" s="1" t="str">
        <f>IF(OR(WEEKDAY(Tabela4[[#This Row],[data]])=1,WEEKDAY(Tabela4[[#This Row],[data]])=7),"5000","12000")</f>
        <v>5000</v>
      </c>
      <c r="D464" t="s">
        <v>4</v>
      </c>
      <c r="E464">
        <v>5430</v>
      </c>
      <c r="F464" s="7">
        <f>IF(Tabela4[[#This Row],[data]]&lt;&gt;B463,Tabela4[[#This Row],[Kolumna1]],0)</f>
        <v>0</v>
      </c>
      <c r="G464" s="8">
        <f>IF(G463-Tabela4[[#This Row],[wielkosc_zamowienia]]+Tabela4[[#This Row],[Kolumna2]]&lt;0,G463+Tabela4[[#This Row],[Kolumna2]],G463-Tabela4[[#This Row],[wielkosc_zamowienia]]+Tabela4[[#This Row],[Kolumna2]])</f>
        <v>700</v>
      </c>
      <c r="H464" s="8">
        <f>IF(G464-Tabela4[[#This Row],[wielkosc_zamowienia]]+Tabela4[[#This Row],[Kolumna2]]&lt;0,1,0)</f>
        <v>1</v>
      </c>
      <c r="I464" s="8"/>
    </row>
    <row r="465" spans="1:9" x14ac:dyDescent="0.25">
      <c r="A465">
        <v>464</v>
      </c>
      <c r="B465" s="1">
        <v>44423</v>
      </c>
      <c r="C465" s="1" t="str">
        <f>IF(OR(WEEKDAY(Tabela4[[#This Row],[data]])=1,WEEKDAY(Tabela4[[#This Row],[data]])=7),"5000","12000")</f>
        <v>5000</v>
      </c>
      <c r="D465" t="s">
        <v>5</v>
      </c>
      <c r="E465">
        <v>3660</v>
      </c>
      <c r="F465" s="7">
        <f>IF(Tabela4[[#This Row],[data]]&lt;&gt;B464,Tabela4[[#This Row],[Kolumna1]],0)</f>
        <v>0</v>
      </c>
      <c r="G465" s="8">
        <f>IF(G464-Tabela4[[#This Row],[wielkosc_zamowienia]]+Tabela4[[#This Row],[Kolumna2]]&lt;0,G464+Tabela4[[#This Row],[Kolumna2]],G464-Tabela4[[#This Row],[wielkosc_zamowienia]]+Tabela4[[#This Row],[Kolumna2]])</f>
        <v>700</v>
      </c>
      <c r="H465" s="8">
        <f>IF(G465-Tabela4[[#This Row],[wielkosc_zamowienia]]+Tabela4[[#This Row],[Kolumna2]]&lt;0,1,0)</f>
        <v>1</v>
      </c>
      <c r="I465" s="8"/>
    </row>
    <row r="466" spans="1:9" x14ac:dyDescent="0.25">
      <c r="A466">
        <v>465</v>
      </c>
      <c r="B466" s="1">
        <v>44424</v>
      </c>
      <c r="C466" s="1" t="str">
        <f>IF(OR(WEEKDAY(Tabela4[[#This Row],[data]])=1,WEEKDAY(Tabela4[[#This Row],[data]])=7),"5000","12000")</f>
        <v>12000</v>
      </c>
      <c r="D466" t="s">
        <v>4</v>
      </c>
      <c r="E466">
        <v>3000</v>
      </c>
      <c r="F466" s="7" t="str">
        <f>IF(Tabela4[[#This Row],[data]]&lt;&gt;B465,Tabela4[[#This Row],[Kolumna1]],0)</f>
        <v>12000</v>
      </c>
      <c r="G466" s="8">
        <f>IF(G465-Tabela4[[#This Row],[wielkosc_zamowienia]]+Tabela4[[#This Row],[Kolumna2]]&lt;0,G465+Tabela4[[#This Row],[Kolumna2]],G465-Tabela4[[#This Row],[wielkosc_zamowienia]]+Tabela4[[#This Row],[Kolumna2]])</f>
        <v>9700</v>
      </c>
      <c r="H466" s="8">
        <f>IF(G466-Tabela4[[#This Row],[wielkosc_zamowienia]]+Tabela4[[#This Row],[Kolumna2]]&lt;0,1,0)</f>
        <v>0</v>
      </c>
      <c r="I466" s="8"/>
    </row>
    <row r="467" spans="1:9" x14ac:dyDescent="0.25">
      <c r="A467">
        <v>466</v>
      </c>
      <c r="B467" s="1">
        <v>44424</v>
      </c>
      <c r="C467" s="1" t="str">
        <f>IF(OR(WEEKDAY(Tabela4[[#This Row],[data]])=1,WEEKDAY(Tabela4[[#This Row],[data]])=7),"5000","12000")</f>
        <v>12000</v>
      </c>
      <c r="D467" t="s">
        <v>5</v>
      </c>
      <c r="E467">
        <v>6120</v>
      </c>
      <c r="F467" s="7">
        <f>IF(Tabela4[[#This Row],[data]]&lt;&gt;B466,Tabela4[[#This Row],[Kolumna1]],0)</f>
        <v>0</v>
      </c>
      <c r="G467" s="8">
        <f>IF(G466-Tabela4[[#This Row],[wielkosc_zamowienia]]+Tabela4[[#This Row],[Kolumna2]]&lt;0,G466+Tabela4[[#This Row],[Kolumna2]],G466-Tabela4[[#This Row],[wielkosc_zamowienia]]+Tabela4[[#This Row],[Kolumna2]])</f>
        <v>3580</v>
      </c>
      <c r="H467" s="8">
        <f>IF(G467-Tabela4[[#This Row],[wielkosc_zamowienia]]+Tabela4[[#This Row],[Kolumna2]]&lt;0,1,0)</f>
        <v>1</v>
      </c>
      <c r="I467" s="8"/>
    </row>
    <row r="468" spans="1:9" x14ac:dyDescent="0.25">
      <c r="A468">
        <v>467</v>
      </c>
      <c r="B468" s="1">
        <v>44424</v>
      </c>
      <c r="C468" s="1" t="str">
        <f>IF(OR(WEEKDAY(Tabela4[[#This Row],[data]])=1,WEEKDAY(Tabela4[[#This Row],[data]])=7),"5000","12000")</f>
        <v>12000</v>
      </c>
      <c r="D468" t="s">
        <v>6</v>
      </c>
      <c r="E468">
        <v>5850</v>
      </c>
      <c r="F468" s="7">
        <f>IF(Tabela4[[#This Row],[data]]&lt;&gt;B467,Tabela4[[#This Row],[Kolumna1]],0)</f>
        <v>0</v>
      </c>
      <c r="G468" s="8">
        <f>IF(G467-Tabela4[[#This Row],[wielkosc_zamowienia]]+Tabela4[[#This Row],[Kolumna2]]&lt;0,G467+Tabela4[[#This Row],[Kolumna2]],G467-Tabela4[[#This Row],[wielkosc_zamowienia]]+Tabela4[[#This Row],[Kolumna2]])</f>
        <v>3580</v>
      </c>
      <c r="H468" s="8">
        <f>IF(G468-Tabela4[[#This Row],[wielkosc_zamowienia]]+Tabela4[[#This Row],[Kolumna2]]&lt;0,1,0)</f>
        <v>1</v>
      </c>
      <c r="I468" s="8"/>
    </row>
    <row r="469" spans="1:9" x14ac:dyDescent="0.25">
      <c r="A469">
        <v>468</v>
      </c>
      <c r="B469" s="1">
        <v>44425</v>
      </c>
      <c r="C469" s="1" t="str">
        <f>IF(OR(WEEKDAY(Tabela4[[#This Row],[data]])=1,WEEKDAY(Tabela4[[#This Row],[data]])=7),"5000","12000")</f>
        <v>12000</v>
      </c>
      <c r="D469" t="s">
        <v>5</v>
      </c>
      <c r="E469">
        <v>6690</v>
      </c>
      <c r="F469" s="7" t="str">
        <f>IF(Tabela4[[#This Row],[data]]&lt;&gt;B468,Tabela4[[#This Row],[Kolumna1]],0)</f>
        <v>12000</v>
      </c>
      <c r="G469" s="8">
        <f>IF(G468-Tabela4[[#This Row],[wielkosc_zamowienia]]+Tabela4[[#This Row],[Kolumna2]]&lt;0,G468+Tabela4[[#This Row],[Kolumna2]],G468-Tabela4[[#This Row],[wielkosc_zamowienia]]+Tabela4[[#This Row],[Kolumna2]])</f>
        <v>8890</v>
      </c>
      <c r="H469" s="8">
        <f>IF(G469-Tabela4[[#This Row],[wielkosc_zamowienia]]+Tabela4[[#This Row],[Kolumna2]]&lt;0,1,0)</f>
        <v>0</v>
      </c>
      <c r="I469" s="8"/>
    </row>
    <row r="470" spans="1:9" x14ac:dyDescent="0.25">
      <c r="A470">
        <v>469</v>
      </c>
      <c r="B470" s="1">
        <v>44425</v>
      </c>
      <c r="C470" s="1" t="str">
        <f>IF(OR(WEEKDAY(Tabela4[[#This Row],[data]])=1,WEEKDAY(Tabela4[[#This Row],[data]])=7),"5000","12000")</f>
        <v>12000</v>
      </c>
      <c r="D470" t="s">
        <v>4</v>
      </c>
      <c r="E470">
        <v>2510</v>
      </c>
      <c r="F470" s="7">
        <f>IF(Tabela4[[#This Row],[data]]&lt;&gt;B469,Tabela4[[#This Row],[Kolumna1]],0)</f>
        <v>0</v>
      </c>
      <c r="G470" s="8">
        <f>IF(G469-Tabela4[[#This Row],[wielkosc_zamowienia]]+Tabela4[[#This Row],[Kolumna2]]&lt;0,G469+Tabela4[[#This Row],[Kolumna2]],G469-Tabela4[[#This Row],[wielkosc_zamowienia]]+Tabela4[[#This Row],[Kolumna2]])</f>
        <v>6380</v>
      </c>
      <c r="H470" s="8">
        <f>IF(G470-Tabela4[[#This Row],[wielkosc_zamowienia]]+Tabela4[[#This Row],[Kolumna2]]&lt;0,1,0)</f>
        <v>0</v>
      </c>
      <c r="I470" s="8"/>
    </row>
    <row r="471" spans="1:9" x14ac:dyDescent="0.25">
      <c r="A471">
        <v>470</v>
      </c>
      <c r="B471" s="1">
        <v>44426</v>
      </c>
      <c r="C471" s="1" t="str">
        <f>IF(OR(WEEKDAY(Tabela4[[#This Row],[data]])=1,WEEKDAY(Tabela4[[#This Row],[data]])=7),"5000","12000")</f>
        <v>12000</v>
      </c>
      <c r="D471" t="s">
        <v>6</v>
      </c>
      <c r="E471">
        <v>4090</v>
      </c>
      <c r="F471" s="7" t="str">
        <f>IF(Tabela4[[#This Row],[data]]&lt;&gt;B470,Tabela4[[#This Row],[Kolumna1]],0)</f>
        <v>12000</v>
      </c>
      <c r="G471" s="8">
        <f>IF(G470-Tabela4[[#This Row],[wielkosc_zamowienia]]+Tabela4[[#This Row],[Kolumna2]]&lt;0,G470+Tabela4[[#This Row],[Kolumna2]],G470-Tabela4[[#This Row],[wielkosc_zamowienia]]+Tabela4[[#This Row],[Kolumna2]])</f>
        <v>14290</v>
      </c>
      <c r="H471" s="8">
        <f>IF(G471-Tabela4[[#This Row],[wielkosc_zamowienia]]+Tabela4[[#This Row],[Kolumna2]]&lt;0,1,0)</f>
        <v>0</v>
      </c>
      <c r="I471" s="8"/>
    </row>
    <row r="472" spans="1:9" x14ac:dyDescent="0.25">
      <c r="A472">
        <v>471</v>
      </c>
      <c r="B472" s="1">
        <v>44427</v>
      </c>
      <c r="C472" s="1" t="str">
        <f>IF(OR(WEEKDAY(Tabela4[[#This Row],[data]])=1,WEEKDAY(Tabela4[[#This Row],[data]])=7),"5000","12000")</f>
        <v>12000</v>
      </c>
      <c r="D472" t="s">
        <v>5</v>
      </c>
      <c r="E472">
        <v>4580</v>
      </c>
      <c r="F472" s="7" t="str">
        <f>IF(Tabela4[[#This Row],[data]]&lt;&gt;B471,Tabela4[[#This Row],[Kolumna1]],0)</f>
        <v>12000</v>
      </c>
      <c r="G472" s="8">
        <f>IF(G471-Tabela4[[#This Row],[wielkosc_zamowienia]]+Tabela4[[#This Row],[Kolumna2]]&lt;0,G471+Tabela4[[#This Row],[Kolumna2]],G471-Tabela4[[#This Row],[wielkosc_zamowienia]]+Tabela4[[#This Row],[Kolumna2]])</f>
        <v>21710</v>
      </c>
      <c r="H472" s="8">
        <f>IF(G472-Tabela4[[#This Row],[wielkosc_zamowienia]]+Tabela4[[#This Row],[Kolumna2]]&lt;0,1,0)</f>
        <v>0</v>
      </c>
      <c r="I472" s="8"/>
    </row>
    <row r="473" spans="1:9" x14ac:dyDescent="0.25">
      <c r="A473">
        <v>472</v>
      </c>
      <c r="B473" s="1">
        <v>44428</v>
      </c>
      <c r="C473" s="1" t="str">
        <f>IF(OR(WEEKDAY(Tabela4[[#This Row],[data]])=1,WEEKDAY(Tabela4[[#This Row],[data]])=7),"5000","12000")</f>
        <v>12000</v>
      </c>
      <c r="D473" t="s">
        <v>6</v>
      </c>
      <c r="E473">
        <v>6590</v>
      </c>
      <c r="F473" s="7" t="str">
        <f>IF(Tabela4[[#This Row],[data]]&lt;&gt;B472,Tabela4[[#This Row],[Kolumna1]],0)</f>
        <v>12000</v>
      </c>
      <c r="G473" s="8">
        <f>IF(G472-Tabela4[[#This Row],[wielkosc_zamowienia]]+Tabela4[[#This Row],[Kolumna2]]&lt;0,G472+Tabela4[[#This Row],[Kolumna2]],G472-Tabela4[[#This Row],[wielkosc_zamowienia]]+Tabela4[[#This Row],[Kolumna2]])</f>
        <v>27120</v>
      </c>
      <c r="H473" s="8">
        <f>IF(G473-Tabela4[[#This Row],[wielkosc_zamowienia]]+Tabela4[[#This Row],[Kolumna2]]&lt;0,1,0)</f>
        <v>0</v>
      </c>
      <c r="I473" s="8"/>
    </row>
    <row r="474" spans="1:9" x14ac:dyDescent="0.25">
      <c r="A474">
        <v>473</v>
      </c>
      <c r="B474" s="1">
        <v>44428</v>
      </c>
      <c r="C474" s="1" t="str">
        <f>IF(OR(WEEKDAY(Tabela4[[#This Row],[data]])=1,WEEKDAY(Tabela4[[#This Row],[data]])=7),"5000","12000")</f>
        <v>12000</v>
      </c>
      <c r="D474" t="s">
        <v>4</v>
      </c>
      <c r="E474">
        <v>3060</v>
      </c>
      <c r="F474" s="7">
        <f>IF(Tabela4[[#This Row],[data]]&lt;&gt;B473,Tabela4[[#This Row],[Kolumna1]],0)</f>
        <v>0</v>
      </c>
      <c r="G474" s="8">
        <f>IF(G473-Tabela4[[#This Row],[wielkosc_zamowienia]]+Tabela4[[#This Row],[Kolumna2]]&lt;0,G473+Tabela4[[#This Row],[Kolumna2]],G473-Tabela4[[#This Row],[wielkosc_zamowienia]]+Tabela4[[#This Row],[Kolumna2]])</f>
        <v>24060</v>
      </c>
      <c r="H474" s="8">
        <f>IF(G474-Tabela4[[#This Row],[wielkosc_zamowienia]]+Tabela4[[#This Row],[Kolumna2]]&lt;0,1,0)</f>
        <v>0</v>
      </c>
      <c r="I474" s="8"/>
    </row>
    <row r="475" spans="1:9" x14ac:dyDescent="0.25">
      <c r="A475">
        <v>474</v>
      </c>
      <c r="B475" s="1">
        <v>44428</v>
      </c>
      <c r="C475" s="1" t="str">
        <f>IF(OR(WEEKDAY(Tabela4[[#This Row],[data]])=1,WEEKDAY(Tabela4[[#This Row],[data]])=7),"5000","12000")</f>
        <v>12000</v>
      </c>
      <c r="D475" t="s">
        <v>7</v>
      </c>
      <c r="E475">
        <v>1220</v>
      </c>
      <c r="F475" s="7">
        <f>IF(Tabela4[[#This Row],[data]]&lt;&gt;B474,Tabela4[[#This Row],[Kolumna1]],0)</f>
        <v>0</v>
      </c>
      <c r="G475" s="8">
        <f>IF(G474-Tabela4[[#This Row],[wielkosc_zamowienia]]+Tabela4[[#This Row],[Kolumna2]]&lt;0,G474+Tabela4[[#This Row],[Kolumna2]],G474-Tabela4[[#This Row],[wielkosc_zamowienia]]+Tabela4[[#This Row],[Kolumna2]])</f>
        <v>22840</v>
      </c>
      <c r="H475" s="8">
        <f>IF(G475-Tabela4[[#This Row],[wielkosc_zamowienia]]+Tabela4[[#This Row],[Kolumna2]]&lt;0,1,0)</f>
        <v>0</v>
      </c>
      <c r="I475" s="8"/>
    </row>
    <row r="476" spans="1:9" x14ac:dyDescent="0.25">
      <c r="A476">
        <v>475</v>
      </c>
      <c r="B476" s="1">
        <v>44429</v>
      </c>
      <c r="C476" s="1" t="str">
        <f>IF(OR(WEEKDAY(Tabela4[[#This Row],[data]])=1,WEEKDAY(Tabela4[[#This Row],[data]])=7),"5000","12000")</f>
        <v>5000</v>
      </c>
      <c r="D476" t="s">
        <v>7</v>
      </c>
      <c r="E476">
        <v>6590</v>
      </c>
      <c r="F476" s="7" t="str">
        <f>IF(Tabela4[[#This Row],[data]]&lt;&gt;B475,Tabela4[[#This Row],[Kolumna1]],0)</f>
        <v>5000</v>
      </c>
      <c r="G476" s="8">
        <f>IF(G475-Tabela4[[#This Row],[wielkosc_zamowienia]]+Tabela4[[#This Row],[Kolumna2]]&lt;0,G475+Tabela4[[#This Row],[Kolumna2]],G475-Tabela4[[#This Row],[wielkosc_zamowienia]]+Tabela4[[#This Row],[Kolumna2]])</f>
        <v>21250</v>
      </c>
      <c r="H476" s="8">
        <f>IF(G476-Tabela4[[#This Row],[wielkosc_zamowienia]]+Tabela4[[#This Row],[Kolumna2]]&lt;0,1,0)</f>
        <v>0</v>
      </c>
      <c r="I476" s="8"/>
    </row>
    <row r="477" spans="1:9" x14ac:dyDescent="0.25">
      <c r="A477">
        <v>476</v>
      </c>
      <c r="B477" s="1">
        <v>44430</v>
      </c>
      <c r="C477" s="1" t="str">
        <f>IF(OR(WEEKDAY(Tabela4[[#This Row],[data]])=1,WEEKDAY(Tabela4[[#This Row],[data]])=7),"5000","12000")</f>
        <v>5000</v>
      </c>
      <c r="D477" t="s">
        <v>5</v>
      </c>
      <c r="E477">
        <v>7000</v>
      </c>
      <c r="F477" s="7" t="str">
        <f>IF(Tabela4[[#This Row],[data]]&lt;&gt;B476,Tabela4[[#This Row],[Kolumna1]],0)</f>
        <v>5000</v>
      </c>
      <c r="G477" s="8">
        <f>IF(G476-Tabela4[[#This Row],[wielkosc_zamowienia]]+Tabela4[[#This Row],[Kolumna2]]&lt;0,G476+Tabela4[[#This Row],[Kolumna2]],G476-Tabela4[[#This Row],[wielkosc_zamowienia]]+Tabela4[[#This Row],[Kolumna2]])</f>
        <v>19250</v>
      </c>
      <c r="H477" s="8">
        <f>IF(G477-Tabela4[[#This Row],[wielkosc_zamowienia]]+Tabela4[[#This Row],[Kolumna2]]&lt;0,1,0)</f>
        <v>0</v>
      </c>
      <c r="I477" s="8"/>
    </row>
    <row r="478" spans="1:9" x14ac:dyDescent="0.25">
      <c r="A478">
        <v>477</v>
      </c>
      <c r="B478" s="1">
        <v>44430</v>
      </c>
      <c r="C478" s="1" t="str">
        <f>IF(OR(WEEKDAY(Tabela4[[#This Row],[data]])=1,WEEKDAY(Tabela4[[#This Row],[data]])=7),"5000","12000")</f>
        <v>5000</v>
      </c>
      <c r="D478" t="s">
        <v>4</v>
      </c>
      <c r="E478">
        <v>4530</v>
      </c>
      <c r="F478" s="7">
        <f>IF(Tabela4[[#This Row],[data]]&lt;&gt;B477,Tabela4[[#This Row],[Kolumna1]],0)</f>
        <v>0</v>
      </c>
      <c r="G478" s="8">
        <f>IF(G477-Tabela4[[#This Row],[wielkosc_zamowienia]]+Tabela4[[#This Row],[Kolumna2]]&lt;0,G477+Tabela4[[#This Row],[Kolumna2]],G477-Tabela4[[#This Row],[wielkosc_zamowienia]]+Tabela4[[#This Row],[Kolumna2]])</f>
        <v>14720</v>
      </c>
      <c r="H478" s="8">
        <f>IF(G478-Tabela4[[#This Row],[wielkosc_zamowienia]]+Tabela4[[#This Row],[Kolumna2]]&lt;0,1,0)</f>
        <v>0</v>
      </c>
      <c r="I478" s="8"/>
    </row>
    <row r="479" spans="1:9" x14ac:dyDescent="0.25">
      <c r="A479">
        <v>478</v>
      </c>
      <c r="B479" s="1">
        <v>44430</v>
      </c>
      <c r="C479" s="1" t="str">
        <f>IF(OR(WEEKDAY(Tabela4[[#This Row],[data]])=1,WEEKDAY(Tabela4[[#This Row],[data]])=7),"5000","12000")</f>
        <v>5000</v>
      </c>
      <c r="D479" t="s">
        <v>7</v>
      </c>
      <c r="E479">
        <v>5480</v>
      </c>
      <c r="F479" s="7">
        <f>IF(Tabela4[[#This Row],[data]]&lt;&gt;B478,Tabela4[[#This Row],[Kolumna1]],0)</f>
        <v>0</v>
      </c>
      <c r="G479" s="8">
        <f>IF(G478-Tabela4[[#This Row],[wielkosc_zamowienia]]+Tabela4[[#This Row],[Kolumna2]]&lt;0,G478+Tabela4[[#This Row],[Kolumna2]],G478-Tabela4[[#This Row],[wielkosc_zamowienia]]+Tabela4[[#This Row],[Kolumna2]])</f>
        <v>9240</v>
      </c>
      <c r="H479" s="8">
        <f>IF(G479-Tabela4[[#This Row],[wielkosc_zamowienia]]+Tabela4[[#This Row],[Kolumna2]]&lt;0,1,0)</f>
        <v>0</v>
      </c>
      <c r="I479" s="8"/>
    </row>
    <row r="480" spans="1:9" x14ac:dyDescent="0.25">
      <c r="A480">
        <v>479</v>
      </c>
      <c r="B480" s="1">
        <v>44431</v>
      </c>
      <c r="C480" s="1" t="str">
        <f>IF(OR(WEEKDAY(Tabela4[[#This Row],[data]])=1,WEEKDAY(Tabela4[[#This Row],[data]])=7),"5000","12000")</f>
        <v>12000</v>
      </c>
      <c r="D480" t="s">
        <v>4</v>
      </c>
      <c r="E480">
        <v>6400</v>
      </c>
      <c r="F480" s="7" t="str">
        <f>IF(Tabela4[[#This Row],[data]]&lt;&gt;B479,Tabela4[[#This Row],[Kolumna1]],0)</f>
        <v>12000</v>
      </c>
      <c r="G480" s="8">
        <f>IF(G479-Tabela4[[#This Row],[wielkosc_zamowienia]]+Tabela4[[#This Row],[Kolumna2]]&lt;0,G479+Tabela4[[#This Row],[Kolumna2]],G479-Tabela4[[#This Row],[wielkosc_zamowienia]]+Tabela4[[#This Row],[Kolumna2]])</f>
        <v>14840</v>
      </c>
      <c r="H480" s="8">
        <f>IF(G480-Tabela4[[#This Row],[wielkosc_zamowienia]]+Tabela4[[#This Row],[Kolumna2]]&lt;0,1,0)</f>
        <v>0</v>
      </c>
      <c r="I480" s="8"/>
    </row>
    <row r="481" spans="1:9" x14ac:dyDescent="0.25">
      <c r="A481">
        <v>480</v>
      </c>
      <c r="B481" s="1">
        <v>44431</v>
      </c>
      <c r="C481" s="1" t="str">
        <f>IF(OR(WEEKDAY(Tabela4[[#This Row],[data]])=1,WEEKDAY(Tabela4[[#This Row],[data]])=7),"5000","12000")</f>
        <v>12000</v>
      </c>
      <c r="D481" t="s">
        <v>5</v>
      </c>
      <c r="E481">
        <v>7870</v>
      </c>
      <c r="F481" s="7">
        <f>IF(Tabela4[[#This Row],[data]]&lt;&gt;B480,Tabela4[[#This Row],[Kolumna1]],0)</f>
        <v>0</v>
      </c>
      <c r="G481" s="8">
        <f>IF(G480-Tabela4[[#This Row],[wielkosc_zamowienia]]+Tabela4[[#This Row],[Kolumna2]]&lt;0,G480+Tabela4[[#This Row],[Kolumna2]],G480-Tabela4[[#This Row],[wielkosc_zamowienia]]+Tabela4[[#This Row],[Kolumna2]])</f>
        <v>6970</v>
      </c>
      <c r="H481" s="8">
        <f>IF(G481-Tabela4[[#This Row],[wielkosc_zamowienia]]+Tabela4[[#This Row],[Kolumna2]]&lt;0,1,0)</f>
        <v>1</v>
      </c>
      <c r="I481" s="8"/>
    </row>
    <row r="482" spans="1:9" x14ac:dyDescent="0.25">
      <c r="A482">
        <v>481</v>
      </c>
      <c r="B482" s="1">
        <v>44431</v>
      </c>
      <c r="C482" s="1" t="str">
        <f>IF(OR(WEEKDAY(Tabela4[[#This Row],[data]])=1,WEEKDAY(Tabela4[[#This Row],[data]])=7),"5000","12000")</f>
        <v>12000</v>
      </c>
      <c r="D482" t="s">
        <v>7</v>
      </c>
      <c r="E482">
        <v>7490</v>
      </c>
      <c r="F482" s="7">
        <f>IF(Tabela4[[#This Row],[data]]&lt;&gt;B481,Tabela4[[#This Row],[Kolumna1]],0)</f>
        <v>0</v>
      </c>
      <c r="G482" s="8">
        <f>IF(G481-Tabela4[[#This Row],[wielkosc_zamowienia]]+Tabela4[[#This Row],[Kolumna2]]&lt;0,G481+Tabela4[[#This Row],[Kolumna2]],G481-Tabela4[[#This Row],[wielkosc_zamowienia]]+Tabela4[[#This Row],[Kolumna2]])</f>
        <v>6970</v>
      </c>
      <c r="H482" s="8">
        <f>IF(G482-Tabela4[[#This Row],[wielkosc_zamowienia]]+Tabela4[[#This Row],[Kolumna2]]&lt;0,1,0)</f>
        <v>1</v>
      </c>
      <c r="I482" s="8"/>
    </row>
    <row r="483" spans="1:9" x14ac:dyDescent="0.25">
      <c r="A483">
        <v>482</v>
      </c>
      <c r="B483" s="1">
        <v>44432</v>
      </c>
      <c r="C483" s="1" t="str">
        <f>IF(OR(WEEKDAY(Tabela4[[#This Row],[data]])=1,WEEKDAY(Tabela4[[#This Row],[data]])=7),"5000","12000")</f>
        <v>12000</v>
      </c>
      <c r="D483" t="s">
        <v>5</v>
      </c>
      <c r="E483">
        <v>6900</v>
      </c>
      <c r="F483" s="7" t="str">
        <f>IF(Tabela4[[#This Row],[data]]&lt;&gt;B482,Tabela4[[#This Row],[Kolumna1]],0)</f>
        <v>12000</v>
      </c>
      <c r="G483" s="8">
        <f>IF(G482-Tabela4[[#This Row],[wielkosc_zamowienia]]+Tabela4[[#This Row],[Kolumna2]]&lt;0,G482+Tabela4[[#This Row],[Kolumna2]],G482-Tabela4[[#This Row],[wielkosc_zamowienia]]+Tabela4[[#This Row],[Kolumna2]])</f>
        <v>12070</v>
      </c>
      <c r="H483" s="8">
        <f>IF(G483-Tabela4[[#This Row],[wielkosc_zamowienia]]+Tabela4[[#This Row],[Kolumna2]]&lt;0,1,0)</f>
        <v>0</v>
      </c>
      <c r="I483" s="8"/>
    </row>
    <row r="484" spans="1:9" x14ac:dyDescent="0.25">
      <c r="A484">
        <v>483</v>
      </c>
      <c r="B484" s="1">
        <v>44432</v>
      </c>
      <c r="C484" s="1" t="str">
        <f>IF(OR(WEEKDAY(Tabela4[[#This Row],[data]])=1,WEEKDAY(Tabela4[[#This Row],[data]])=7),"5000","12000")</f>
        <v>12000</v>
      </c>
      <c r="D484" t="s">
        <v>6</v>
      </c>
      <c r="E484">
        <v>5180</v>
      </c>
      <c r="F484" s="7">
        <f>IF(Tabela4[[#This Row],[data]]&lt;&gt;B483,Tabela4[[#This Row],[Kolumna1]],0)</f>
        <v>0</v>
      </c>
      <c r="G484" s="8">
        <f>IF(G483-Tabela4[[#This Row],[wielkosc_zamowienia]]+Tabela4[[#This Row],[Kolumna2]]&lt;0,G483+Tabela4[[#This Row],[Kolumna2]],G483-Tabela4[[#This Row],[wielkosc_zamowienia]]+Tabela4[[#This Row],[Kolumna2]])</f>
        <v>6890</v>
      </c>
      <c r="H484" s="8">
        <f>IF(G484-Tabela4[[#This Row],[wielkosc_zamowienia]]+Tabela4[[#This Row],[Kolumna2]]&lt;0,1,0)</f>
        <v>0</v>
      </c>
      <c r="I484" s="8"/>
    </row>
    <row r="485" spans="1:9" x14ac:dyDescent="0.25">
      <c r="A485">
        <v>484</v>
      </c>
      <c r="B485" s="1">
        <v>44432</v>
      </c>
      <c r="C485" s="1" t="str">
        <f>IF(OR(WEEKDAY(Tabela4[[#This Row],[data]])=1,WEEKDAY(Tabela4[[#This Row],[data]])=7),"5000","12000")</f>
        <v>12000</v>
      </c>
      <c r="D485" t="s">
        <v>4</v>
      </c>
      <c r="E485">
        <v>1870</v>
      </c>
      <c r="F485" s="7">
        <f>IF(Tabela4[[#This Row],[data]]&lt;&gt;B484,Tabela4[[#This Row],[Kolumna1]],0)</f>
        <v>0</v>
      </c>
      <c r="G485" s="8">
        <f>IF(G484-Tabela4[[#This Row],[wielkosc_zamowienia]]+Tabela4[[#This Row],[Kolumna2]]&lt;0,G484+Tabela4[[#This Row],[Kolumna2]],G484-Tabela4[[#This Row],[wielkosc_zamowienia]]+Tabela4[[#This Row],[Kolumna2]])</f>
        <v>5020</v>
      </c>
      <c r="H485" s="8">
        <f>IF(G485-Tabela4[[#This Row],[wielkosc_zamowienia]]+Tabela4[[#This Row],[Kolumna2]]&lt;0,1,0)</f>
        <v>0</v>
      </c>
      <c r="I485" s="8"/>
    </row>
    <row r="486" spans="1:9" x14ac:dyDescent="0.25">
      <c r="A486">
        <v>485</v>
      </c>
      <c r="B486" s="1">
        <v>44433</v>
      </c>
      <c r="C486" s="1" t="str">
        <f>IF(OR(WEEKDAY(Tabela4[[#This Row],[data]])=1,WEEKDAY(Tabela4[[#This Row],[data]])=7),"5000","12000")</f>
        <v>12000</v>
      </c>
      <c r="D486" t="s">
        <v>7</v>
      </c>
      <c r="E486">
        <v>2520</v>
      </c>
      <c r="F486" s="7" t="str">
        <f>IF(Tabela4[[#This Row],[data]]&lt;&gt;B485,Tabela4[[#This Row],[Kolumna1]],0)</f>
        <v>12000</v>
      </c>
      <c r="G486" s="8">
        <f>IF(G485-Tabela4[[#This Row],[wielkosc_zamowienia]]+Tabela4[[#This Row],[Kolumna2]]&lt;0,G485+Tabela4[[#This Row],[Kolumna2]],G485-Tabela4[[#This Row],[wielkosc_zamowienia]]+Tabela4[[#This Row],[Kolumna2]])</f>
        <v>14500</v>
      </c>
      <c r="H486" s="8">
        <f>IF(G486-Tabela4[[#This Row],[wielkosc_zamowienia]]+Tabela4[[#This Row],[Kolumna2]]&lt;0,1,0)</f>
        <v>0</v>
      </c>
      <c r="I486" s="8"/>
    </row>
    <row r="487" spans="1:9" x14ac:dyDescent="0.25">
      <c r="A487">
        <v>486</v>
      </c>
      <c r="B487" s="1">
        <v>44433</v>
      </c>
      <c r="C487" s="1" t="str">
        <f>IF(OR(WEEKDAY(Tabela4[[#This Row],[data]])=1,WEEKDAY(Tabela4[[#This Row],[data]])=7),"5000","12000")</f>
        <v>12000</v>
      </c>
      <c r="D487" t="s">
        <v>5</v>
      </c>
      <c r="E487">
        <v>6360</v>
      </c>
      <c r="F487" s="7">
        <f>IF(Tabela4[[#This Row],[data]]&lt;&gt;B486,Tabela4[[#This Row],[Kolumna1]],0)</f>
        <v>0</v>
      </c>
      <c r="G487" s="8">
        <f>IF(G486-Tabela4[[#This Row],[wielkosc_zamowienia]]+Tabela4[[#This Row],[Kolumna2]]&lt;0,G486+Tabela4[[#This Row],[Kolumna2]],G486-Tabela4[[#This Row],[wielkosc_zamowienia]]+Tabela4[[#This Row],[Kolumna2]])</f>
        <v>8140</v>
      </c>
      <c r="H487" s="8">
        <f>IF(G487-Tabela4[[#This Row],[wielkosc_zamowienia]]+Tabela4[[#This Row],[Kolumna2]]&lt;0,1,0)</f>
        <v>0</v>
      </c>
      <c r="I487" s="8"/>
    </row>
    <row r="488" spans="1:9" x14ac:dyDescent="0.25">
      <c r="A488">
        <v>487</v>
      </c>
      <c r="B488" s="1">
        <v>44434</v>
      </c>
      <c r="C488" s="1" t="str">
        <f>IF(OR(WEEKDAY(Tabela4[[#This Row],[data]])=1,WEEKDAY(Tabela4[[#This Row],[data]])=7),"5000","12000")</f>
        <v>12000</v>
      </c>
      <c r="D488" t="s">
        <v>4</v>
      </c>
      <c r="E488">
        <v>8890</v>
      </c>
      <c r="F488" s="7" t="str">
        <f>IF(Tabela4[[#This Row],[data]]&lt;&gt;B487,Tabela4[[#This Row],[Kolumna1]],0)</f>
        <v>12000</v>
      </c>
      <c r="G488" s="8">
        <f>IF(G487-Tabela4[[#This Row],[wielkosc_zamowienia]]+Tabela4[[#This Row],[Kolumna2]]&lt;0,G487+Tabela4[[#This Row],[Kolumna2]],G487-Tabela4[[#This Row],[wielkosc_zamowienia]]+Tabela4[[#This Row],[Kolumna2]])</f>
        <v>11250</v>
      </c>
      <c r="H488" s="8">
        <f>IF(G488-Tabela4[[#This Row],[wielkosc_zamowienia]]+Tabela4[[#This Row],[Kolumna2]]&lt;0,1,0)</f>
        <v>0</v>
      </c>
      <c r="I488" s="8"/>
    </row>
    <row r="489" spans="1:9" x14ac:dyDescent="0.25">
      <c r="A489">
        <v>488</v>
      </c>
      <c r="B489" s="1">
        <v>44435</v>
      </c>
      <c r="C489" s="1" t="str">
        <f>IF(OR(WEEKDAY(Tabela4[[#This Row],[data]])=1,WEEKDAY(Tabela4[[#This Row],[data]])=7),"5000","12000")</f>
        <v>12000</v>
      </c>
      <c r="D489" t="s">
        <v>7</v>
      </c>
      <c r="E489">
        <v>1470</v>
      </c>
      <c r="F489" s="7" t="str">
        <f>IF(Tabela4[[#This Row],[data]]&lt;&gt;B488,Tabela4[[#This Row],[Kolumna1]],0)</f>
        <v>12000</v>
      </c>
      <c r="G489" s="8">
        <f>IF(G488-Tabela4[[#This Row],[wielkosc_zamowienia]]+Tabela4[[#This Row],[Kolumna2]]&lt;0,G488+Tabela4[[#This Row],[Kolumna2]],G488-Tabela4[[#This Row],[wielkosc_zamowienia]]+Tabela4[[#This Row],[Kolumna2]])</f>
        <v>21780</v>
      </c>
      <c r="H489" s="8">
        <f>IF(G489-Tabela4[[#This Row],[wielkosc_zamowienia]]+Tabela4[[#This Row],[Kolumna2]]&lt;0,1,0)</f>
        <v>0</v>
      </c>
      <c r="I489" s="8"/>
    </row>
    <row r="490" spans="1:9" x14ac:dyDescent="0.25">
      <c r="A490">
        <v>489</v>
      </c>
      <c r="B490" s="1">
        <v>44436</v>
      </c>
      <c r="C490" s="1" t="str">
        <f>IF(OR(WEEKDAY(Tabela4[[#This Row],[data]])=1,WEEKDAY(Tabela4[[#This Row],[data]])=7),"5000","12000")</f>
        <v>5000</v>
      </c>
      <c r="D490" t="s">
        <v>7</v>
      </c>
      <c r="E490">
        <v>2950</v>
      </c>
      <c r="F490" s="7" t="str">
        <f>IF(Tabela4[[#This Row],[data]]&lt;&gt;B489,Tabela4[[#This Row],[Kolumna1]],0)</f>
        <v>5000</v>
      </c>
      <c r="G490" s="8">
        <f>IF(G489-Tabela4[[#This Row],[wielkosc_zamowienia]]+Tabela4[[#This Row],[Kolumna2]]&lt;0,G489+Tabela4[[#This Row],[Kolumna2]],G489-Tabela4[[#This Row],[wielkosc_zamowienia]]+Tabela4[[#This Row],[Kolumna2]])</f>
        <v>23830</v>
      </c>
      <c r="H490" s="8">
        <f>IF(G490-Tabela4[[#This Row],[wielkosc_zamowienia]]+Tabela4[[#This Row],[Kolumna2]]&lt;0,1,0)</f>
        <v>0</v>
      </c>
      <c r="I490" s="8"/>
    </row>
    <row r="491" spans="1:9" x14ac:dyDescent="0.25">
      <c r="A491">
        <v>490</v>
      </c>
      <c r="B491" s="1">
        <v>44436</v>
      </c>
      <c r="C491" s="1" t="str">
        <f>IF(OR(WEEKDAY(Tabela4[[#This Row],[data]])=1,WEEKDAY(Tabela4[[#This Row],[data]])=7),"5000","12000")</f>
        <v>5000</v>
      </c>
      <c r="D491" t="s">
        <v>4</v>
      </c>
      <c r="E491">
        <v>6730</v>
      </c>
      <c r="F491" s="7">
        <f>IF(Tabela4[[#This Row],[data]]&lt;&gt;B490,Tabela4[[#This Row],[Kolumna1]],0)</f>
        <v>0</v>
      </c>
      <c r="G491" s="8">
        <f>IF(G490-Tabela4[[#This Row],[wielkosc_zamowienia]]+Tabela4[[#This Row],[Kolumna2]]&lt;0,G490+Tabela4[[#This Row],[Kolumna2]],G490-Tabela4[[#This Row],[wielkosc_zamowienia]]+Tabela4[[#This Row],[Kolumna2]])</f>
        <v>17100</v>
      </c>
      <c r="H491" s="8">
        <f>IF(G491-Tabela4[[#This Row],[wielkosc_zamowienia]]+Tabela4[[#This Row],[Kolumna2]]&lt;0,1,0)</f>
        <v>0</v>
      </c>
      <c r="I491" s="8"/>
    </row>
    <row r="492" spans="1:9" x14ac:dyDescent="0.25">
      <c r="A492">
        <v>491</v>
      </c>
      <c r="B492" s="1">
        <v>44437</v>
      </c>
      <c r="C492" s="1" t="str">
        <f>IF(OR(WEEKDAY(Tabela4[[#This Row],[data]])=1,WEEKDAY(Tabela4[[#This Row],[data]])=7),"5000","12000")</f>
        <v>5000</v>
      </c>
      <c r="D492" t="s">
        <v>5</v>
      </c>
      <c r="E492">
        <v>5530</v>
      </c>
      <c r="F492" s="7" t="str">
        <f>IF(Tabela4[[#This Row],[data]]&lt;&gt;B491,Tabela4[[#This Row],[Kolumna1]],0)</f>
        <v>5000</v>
      </c>
      <c r="G492" s="8">
        <f>IF(G491-Tabela4[[#This Row],[wielkosc_zamowienia]]+Tabela4[[#This Row],[Kolumna2]]&lt;0,G491+Tabela4[[#This Row],[Kolumna2]],G491-Tabela4[[#This Row],[wielkosc_zamowienia]]+Tabela4[[#This Row],[Kolumna2]])</f>
        <v>16570</v>
      </c>
      <c r="H492" s="8">
        <f>IF(G492-Tabela4[[#This Row],[wielkosc_zamowienia]]+Tabela4[[#This Row],[Kolumna2]]&lt;0,1,0)</f>
        <v>0</v>
      </c>
      <c r="I492" s="8"/>
    </row>
    <row r="493" spans="1:9" x14ac:dyDescent="0.25">
      <c r="A493">
        <v>492</v>
      </c>
      <c r="B493" s="1">
        <v>44437</v>
      </c>
      <c r="C493" s="1" t="str">
        <f>IF(OR(WEEKDAY(Tabela4[[#This Row],[data]])=1,WEEKDAY(Tabela4[[#This Row],[data]])=7),"5000","12000")</f>
        <v>5000</v>
      </c>
      <c r="D493" t="s">
        <v>7</v>
      </c>
      <c r="E493">
        <v>6600</v>
      </c>
      <c r="F493" s="7">
        <f>IF(Tabela4[[#This Row],[data]]&lt;&gt;B492,Tabela4[[#This Row],[Kolumna1]],0)</f>
        <v>0</v>
      </c>
      <c r="G493" s="8">
        <f>IF(G492-Tabela4[[#This Row],[wielkosc_zamowienia]]+Tabela4[[#This Row],[Kolumna2]]&lt;0,G492+Tabela4[[#This Row],[Kolumna2]],G492-Tabela4[[#This Row],[wielkosc_zamowienia]]+Tabela4[[#This Row],[Kolumna2]])</f>
        <v>9970</v>
      </c>
      <c r="H493" s="8">
        <f>IF(G493-Tabela4[[#This Row],[wielkosc_zamowienia]]+Tabela4[[#This Row],[Kolumna2]]&lt;0,1,0)</f>
        <v>0</v>
      </c>
      <c r="I493" s="8"/>
    </row>
    <row r="494" spans="1:9" x14ac:dyDescent="0.25">
      <c r="A494">
        <v>493</v>
      </c>
      <c r="B494" s="1">
        <v>44438</v>
      </c>
      <c r="C494" s="1" t="str">
        <f>IF(OR(WEEKDAY(Tabela4[[#This Row],[data]])=1,WEEKDAY(Tabela4[[#This Row],[data]])=7),"5000","12000")</f>
        <v>12000</v>
      </c>
      <c r="D494" t="s">
        <v>5</v>
      </c>
      <c r="E494">
        <v>7740</v>
      </c>
      <c r="F494" s="7" t="str">
        <f>IF(Tabela4[[#This Row],[data]]&lt;&gt;B493,Tabela4[[#This Row],[Kolumna1]],0)</f>
        <v>12000</v>
      </c>
      <c r="G494" s="8">
        <f>IF(G493-Tabela4[[#This Row],[wielkosc_zamowienia]]+Tabela4[[#This Row],[Kolumna2]]&lt;0,G493+Tabela4[[#This Row],[Kolumna2]],G493-Tabela4[[#This Row],[wielkosc_zamowienia]]+Tabela4[[#This Row],[Kolumna2]])</f>
        <v>14230</v>
      </c>
      <c r="H494" s="8">
        <f>IF(G494-Tabela4[[#This Row],[wielkosc_zamowienia]]+Tabela4[[#This Row],[Kolumna2]]&lt;0,1,0)</f>
        <v>0</v>
      </c>
      <c r="I494" s="8"/>
    </row>
    <row r="495" spans="1:9" x14ac:dyDescent="0.25">
      <c r="A495">
        <v>494</v>
      </c>
      <c r="B495" s="1">
        <v>44438</v>
      </c>
      <c r="C495" s="1" t="str">
        <f>IF(OR(WEEKDAY(Tabela4[[#This Row],[data]])=1,WEEKDAY(Tabela4[[#This Row],[data]])=7),"5000","12000")</f>
        <v>12000</v>
      </c>
      <c r="D495" t="s">
        <v>7</v>
      </c>
      <c r="E495">
        <v>3800</v>
      </c>
      <c r="F495" s="7">
        <f>IF(Tabela4[[#This Row],[data]]&lt;&gt;B494,Tabela4[[#This Row],[Kolumna1]],0)</f>
        <v>0</v>
      </c>
      <c r="G495" s="8">
        <f>IF(G494-Tabela4[[#This Row],[wielkosc_zamowienia]]+Tabela4[[#This Row],[Kolumna2]]&lt;0,G494+Tabela4[[#This Row],[Kolumna2]],G494-Tabela4[[#This Row],[wielkosc_zamowienia]]+Tabela4[[#This Row],[Kolumna2]])</f>
        <v>10430</v>
      </c>
      <c r="H495" s="8">
        <f>IF(G495-Tabela4[[#This Row],[wielkosc_zamowienia]]+Tabela4[[#This Row],[Kolumna2]]&lt;0,1,0)</f>
        <v>0</v>
      </c>
      <c r="I495" s="8"/>
    </row>
    <row r="496" spans="1:9" x14ac:dyDescent="0.25">
      <c r="A496">
        <v>495</v>
      </c>
      <c r="B496" s="1">
        <v>44438</v>
      </c>
      <c r="C496" s="1" t="str">
        <f>IF(OR(WEEKDAY(Tabela4[[#This Row],[data]])=1,WEEKDAY(Tabela4[[#This Row],[data]])=7),"5000","12000")</f>
        <v>12000</v>
      </c>
      <c r="D496" t="s">
        <v>4</v>
      </c>
      <c r="E496">
        <v>7060</v>
      </c>
      <c r="F496" s="7">
        <f>IF(Tabela4[[#This Row],[data]]&lt;&gt;B495,Tabela4[[#This Row],[Kolumna1]],0)</f>
        <v>0</v>
      </c>
      <c r="G496" s="8">
        <f>IF(G495-Tabela4[[#This Row],[wielkosc_zamowienia]]+Tabela4[[#This Row],[Kolumna2]]&lt;0,G495+Tabela4[[#This Row],[Kolumna2]],G495-Tabela4[[#This Row],[wielkosc_zamowienia]]+Tabela4[[#This Row],[Kolumna2]])</f>
        <v>3370</v>
      </c>
      <c r="H496" s="8">
        <f>IF(G496-Tabela4[[#This Row],[wielkosc_zamowienia]]+Tabela4[[#This Row],[Kolumna2]]&lt;0,1,0)</f>
        <v>1</v>
      </c>
      <c r="I496" s="8"/>
    </row>
    <row r="497" spans="1:9" x14ac:dyDescent="0.25">
      <c r="A497">
        <v>496</v>
      </c>
      <c r="B497" s="1">
        <v>44439</v>
      </c>
      <c r="C497" s="1" t="str">
        <f>IF(OR(WEEKDAY(Tabela4[[#This Row],[data]])=1,WEEKDAY(Tabela4[[#This Row],[data]])=7),"5000","12000")</f>
        <v>12000</v>
      </c>
      <c r="D497" t="s">
        <v>4</v>
      </c>
      <c r="E497">
        <v>4560</v>
      </c>
      <c r="F497" s="7" t="str">
        <f>IF(Tabela4[[#This Row],[data]]&lt;&gt;B496,Tabela4[[#This Row],[Kolumna1]],0)</f>
        <v>12000</v>
      </c>
      <c r="G497" s="8">
        <f>IF(G496-Tabela4[[#This Row],[wielkosc_zamowienia]]+Tabela4[[#This Row],[Kolumna2]]&lt;0,G496+Tabela4[[#This Row],[Kolumna2]],G496-Tabela4[[#This Row],[wielkosc_zamowienia]]+Tabela4[[#This Row],[Kolumna2]])</f>
        <v>10810</v>
      </c>
      <c r="H497" s="8">
        <f>IF(G497-Tabela4[[#This Row],[wielkosc_zamowienia]]+Tabela4[[#This Row],[Kolumna2]]&lt;0,1,0)</f>
        <v>0</v>
      </c>
      <c r="I497" s="8"/>
    </row>
    <row r="498" spans="1:9" x14ac:dyDescent="0.25">
      <c r="A498">
        <v>497</v>
      </c>
      <c r="B498" s="1">
        <v>44440</v>
      </c>
      <c r="C498" s="1" t="str">
        <f>IF(OR(WEEKDAY(Tabela4[[#This Row],[data]])=1,WEEKDAY(Tabela4[[#This Row],[data]])=7),"5000","12000")</f>
        <v>12000</v>
      </c>
      <c r="D498" t="s">
        <v>4</v>
      </c>
      <c r="E498">
        <v>4620</v>
      </c>
      <c r="F498" s="7" t="str">
        <f>IF(Tabela4[[#This Row],[data]]&lt;&gt;B497,Tabela4[[#This Row],[Kolumna1]],0)</f>
        <v>12000</v>
      </c>
      <c r="G498" s="8">
        <f>IF(G497-Tabela4[[#This Row],[wielkosc_zamowienia]]+Tabela4[[#This Row],[Kolumna2]]&lt;0,G497+Tabela4[[#This Row],[Kolumna2]],G497-Tabela4[[#This Row],[wielkosc_zamowienia]]+Tabela4[[#This Row],[Kolumna2]])</f>
        <v>18190</v>
      </c>
      <c r="H498" s="8">
        <f>IF(G498-Tabela4[[#This Row],[wielkosc_zamowienia]]+Tabela4[[#This Row],[Kolumna2]]&lt;0,1,0)</f>
        <v>0</v>
      </c>
      <c r="I498" s="8"/>
    </row>
    <row r="499" spans="1:9" x14ac:dyDescent="0.25">
      <c r="A499">
        <v>498</v>
      </c>
      <c r="B499" s="1">
        <v>44440</v>
      </c>
      <c r="C499" s="1" t="str">
        <f>IF(OR(WEEKDAY(Tabela4[[#This Row],[data]])=1,WEEKDAY(Tabela4[[#This Row],[data]])=7),"5000","12000")</f>
        <v>12000</v>
      </c>
      <c r="D499" t="s">
        <v>7</v>
      </c>
      <c r="E499">
        <v>1530</v>
      </c>
      <c r="F499" s="7">
        <f>IF(Tabela4[[#This Row],[data]]&lt;&gt;B498,Tabela4[[#This Row],[Kolumna1]],0)</f>
        <v>0</v>
      </c>
      <c r="G499" s="8">
        <f>IF(G498-Tabela4[[#This Row],[wielkosc_zamowienia]]+Tabela4[[#This Row],[Kolumna2]]&lt;0,G498+Tabela4[[#This Row],[Kolumna2]],G498-Tabela4[[#This Row],[wielkosc_zamowienia]]+Tabela4[[#This Row],[Kolumna2]])</f>
        <v>16660</v>
      </c>
      <c r="H499" s="8">
        <f>IF(G499-Tabela4[[#This Row],[wielkosc_zamowienia]]+Tabela4[[#This Row],[Kolumna2]]&lt;0,1,0)</f>
        <v>0</v>
      </c>
      <c r="I499" s="8"/>
    </row>
    <row r="500" spans="1:9" x14ac:dyDescent="0.25">
      <c r="A500">
        <v>499</v>
      </c>
      <c r="B500" s="1">
        <v>44441</v>
      </c>
      <c r="C500" s="1" t="str">
        <f>IF(OR(WEEKDAY(Tabela4[[#This Row],[data]])=1,WEEKDAY(Tabela4[[#This Row],[data]])=7),"5000","12000")</f>
        <v>12000</v>
      </c>
      <c r="D500" t="s">
        <v>4</v>
      </c>
      <c r="E500">
        <v>6920</v>
      </c>
      <c r="F500" s="7" t="str">
        <f>IF(Tabela4[[#This Row],[data]]&lt;&gt;B499,Tabela4[[#This Row],[Kolumna1]],0)</f>
        <v>12000</v>
      </c>
      <c r="G500" s="8">
        <f>IF(G499-Tabela4[[#This Row],[wielkosc_zamowienia]]+Tabela4[[#This Row],[Kolumna2]]&lt;0,G499+Tabela4[[#This Row],[Kolumna2]],G499-Tabela4[[#This Row],[wielkosc_zamowienia]]+Tabela4[[#This Row],[Kolumna2]])</f>
        <v>21740</v>
      </c>
      <c r="H500" s="8">
        <f>IF(G500-Tabela4[[#This Row],[wielkosc_zamowienia]]+Tabela4[[#This Row],[Kolumna2]]&lt;0,1,0)</f>
        <v>0</v>
      </c>
      <c r="I500" s="8"/>
    </row>
    <row r="501" spans="1:9" x14ac:dyDescent="0.25">
      <c r="A501">
        <v>500</v>
      </c>
      <c r="B501" s="1">
        <v>44441</v>
      </c>
      <c r="C501" s="1" t="str">
        <f>IF(OR(WEEKDAY(Tabela4[[#This Row],[data]])=1,WEEKDAY(Tabela4[[#This Row],[data]])=7),"5000","12000")</f>
        <v>12000</v>
      </c>
      <c r="D501" t="s">
        <v>6</v>
      </c>
      <c r="E501">
        <v>4100</v>
      </c>
      <c r="F501" s="7">
        <f>IF(Tabela4[[#This Row],[data]]&lt;&gt;B500,Tabela4[[#This Row],[Kolumna1]],0)</f>
        <v>0</v>
      </c>
      <c r="G501" s="8">
        <f>IF(G500-Tabela4[[#This Row],[wielkosc_zamowienia]]+Tabela4[[#This Row],[Kolumna2]]&lt;0,G500+Tabela4[[#This Row],[Kolumna2]],G500-Tabela4[[#This Row],[wielkosc_zamowienia]]+Tabela4[[#This Row],[Kolumna2]])</f>
        <v>17640</v>
      </c>
      <c r="H501" s="8">
        <f>IF(G501-Tabela4[[#This Row],[wielkosc_zamowienia]]+Tabela4[[#This Row],[Kolumna2]]&lt;0,1,0)</f>
        <v>0</v>
      </c>
      <c r="I501" s="8"/>
    </row>
    <row r="502" spans="1:9" x14ac:dyDescent="0.25">
      <c r="A502">
        <v>501</v>
      </c>
      <c r="B502" s="1">
        <v>44442</v>
      </c>
      <c r="C502" s="1" t="str">
        <f>IF(OR(WEEKDAY(Tabela4[[#This Row],[data]])=1,WEEKDAY(Tabela4[[#This Row],[data]])=7),"5000","12000")</f>
        <v>12000</v>
      </c>
      <c r="D502" t="s">
        <v>5</v>
      </c>
      <c r="E502">
        <v>2870</v>
      </c>
      <c r="F502" s="7" t="str">
        <f>IF(Tabela4[[#This Row],[data]]&lt;&gt;B501,Tabela4[[#This Row],[Kolumna1]],0)</f>
        <v>12000</v>
      </c>
      <c r="G502" s="8">
        <f>IF(G501-Tabela4[[#This Row],[wielkosc_zamowienia]]+Tabela4[[#This Row],[Kolumna2]]&lt;0,G501+Tabela4[[#This Row],[Kolumna2]],G501-Tabela4[[#This Row],[wielkosc_zamowienia]]+Tabela4[[#This Row],[Kolumna2]])</f>
        <v>26770</v>
      </c>
      <c r="H502" s="8">
        <f>IF(G502-Tabela4[[#This Row],[wielkosc_zamowienia]]+Tabela4[[#This Row],[Kolumna2]]&lt;0,1,0)</f>
        <v>0</v>
      </c>
      <c r="I502" s="8"/>
    </row>
    <row r="503" spans="1:9" x14ac:dyDescent="0.25">
      <c r="A503">
        <v>502</v>
      </c>
      <c r="B503" s="1">
        <v>44442</v>
      </c>
      <c r="C503" s="1" t="str">
        <f>IF(OR(WEEKDAY(Tabela4[[#This Row],[data]])=1,WEEKDAY(Tabela4[[#This Row],[data]])=7),"5000","12000")</f>
        <v>12000</v>
      </c>
      <c r="D503" t="s">
        <v>4</v>
      </c>
      <c r="E503">
        <v>1160</v>
      </c>
      <c r="F503" s="7">
        <f>IF(Tabela4[[#This Row],[data]]&lt;&gt;B502,Tabela4[[#This Row],[Kolumna1]],0)</f>
        <v>0</v>
      </c>
      <c r="G503" s="8">
        <f>IF(G502-Tabela4[[#This Row],[wielkosc_zamowienia]]+Tabela4[[#This Row],[Kolumna2]]&lt;0,G502+Tabela4[[#This Row],[Kolumna2]],G502-Tabela4[[#This Row],[wielkosc_zamowienia]]+Tabela4[[#This Row],[Kolumna2]])</f>
        <v>25610</v>
      </c>
      <c r="H503" s="8">
        <f>IF(G503-Tabela4[[#This Row],[wielkosc_zamowienia]]+Tabela4[[#This Row],[Kolumna2]]&lt;0,1,0)</f>
        <v>0</v>
      </c>
      <c r="I503" s="8"/>
    </row>
    <row r="504" spans="1:9" x14ac:dyDescent="0.25">
      <c r="A504">
        <v>503</v>
      </c>
      <c r="B504" s="1">
        <v>44442</v>
      </c>
      <c r="C504" s="1" t="str">
        <f>IF(OR(WEEKDAY(Tabela4[[#This Row],[data]])=1,WEEKDAY(Tabela4[[#This Row],[data]])=7),"5000","12000")</f>
        <v>12000</v>
      </c>
      <c r="D504" t="s">
        <v>6</v>
      </c>
      <c r="E504">
        <v>8460</v>
      </c>
      <c r="F504" s="7">
        <f>IF(Tabela4[[#This Row],[data]]&lt;&gt;B503,Tabela4[[#This Row],[Kolumna1]],0)</f>
        <v>0</v>
      </c>
      <c r="G504" s="8">
        <f>IF(G503-Tabela4[[#This Row],[wielkosc_zamowienia]]+Tabela4[[#This Row],[Kolumna2]]&lt;0,G503+Tabela4[[#This Row],[Kolumna2]],G503-Tabela4[[#This Row],[wielkosc_zamowienia]]+Tabela4[[#This Row],[Kolumna2]])</f>
        <v>17150</v>
      </c>
      <c r="H504" s="8">
        <f>IF(G504-Tabela4[[#This Row],[wielkosc_zamowienia]]+Tabela4[[#This Row],[Kolumna2]]&lt;0,1,0)</f>
        <v>0</v>
      </c>
      <c r="I504" s="8"/>
    </row>
    <row r="505" spans="1:9" x14ac:dyDescent="0.25">
      <c r="A505">
        <v>504</v>
      </c>
      <c r="B505" s="1">
        <v>44443</v>
      </c>
      <c r="C505" s="1" t="str">
        <f>IF(OR(WEEKDAY(Tabela4[[#This Row],[data]])=1,WEEKDAY(Tabela4[[#This Row],[data]])=7),"5000","12000")</f>
        <v>5000</v>
      </c>
      <c r="D505" t="s">
        <v>5</v>
      </c>
      <c r="E505">
        <v>6880</v>
      </c>
      <c r="F505" s="7" t="str">
        <f>IF(Tabela4[[#This Row],[data]]&lt;&gt;B504,Tabela4[[#This Row],[Kolumna1]],0)</f>
        <v>5000</v>
      </c>
      <c r="G505" s="8">
        <f>IF(G504-Tabela4[[#This Row],[wielkosc_zamowienia]]+Tabela4[[#This Row],[Kolumna2]]&lt;0,G504+Tabela4[[#This Row],[Kolumna2]],G504-Tabela4[[#This Row],[wielkosc_zamowienia]]+Tabela4[[#This Row],[Kolumna2]])</f>
        <v>15270</v>
      </c>
      <c r="H505" s="8">
        <f>IF(G505-Tabela4[[#This Row],[wielkosc_zamowienia]]+Tabela4[[#This Row],[Kolumna2]]&lt;0,1,0)</f>
        <v>0</v>
      </c>
      <c r="I505" s="8"/>
    </row>
    <row r="506" spans="1:9" x14ac:dyDescent="0.25">
      <c r="A506">
        <v>505</v>
      </c>
      <c r="B506" s="1">
        <v>44444</v>
      </c>
      <c r="C506" s="1" t="str">
        <f>IF(OR(WEEKDAY(Tabela4[[#This Row],[data]])=1,WEEKDAY(Tabela4[[#This Row],[data]])=7),"5000","12000")</f>
        <v>5000</v>
      </c>
      <c r="D506" t="s">
        <v>7</v>
      </c>
      <c r="E506">
        <v>3610</v>
      </c>
      <c r="F506" s="7" t="str">
        <f>IF(Tabela4[[#This Row],[data]]&lt;&gt;B505,Tabela4[[#This Row],[Kolumna1]],0)</f>
        <v>5000</v>
      </c>
      <c r="G506" s="8">
        <f>IF(G505-Tabela4[[#This Row],[wielkosc_zamowienia]]+Tabela4[[#This Row],[Kolumna2]]&lt;0,G505+Tabela4[[#This Row],[Kolumna2]],G505-Tabela4[[#This Row],[wielkosc_zamowienia]]+Tabela4[[#This Row],[Kolumna2]])</f>
        <v>16660</v>
      </c>
      <c r="H506" s="8">
        <f>IF(G506-Tabela4[[#This Row],[wielkosc_zamowienia]]+Tabela4[[#This Row],[Kolumna2]]&lt;0,1,0)</f>
        <v>0</v>
      </c>
      <c r="I506" s="8"/>
    </row>
    <row r="507" spans="1:9" x14ac:dyDescent="0.25">
      <c r="A507">
        <v>506</v>
      </c>
      <c r="B507" s="1">
        <v>44445</v>
      </c>
      <c r="C507" s="1" t="str">
        <f>IF(OR(WEEKDAY(Tabela4[[#This Row],[data]])=1,WEEKDAY(Tabela4[[#This Row],[data]])=7),"5000","12000")</f>
        <v>12000</v>
      </c>
      <c r="D507" t="s">
        <v>6</v>
      </c>
      <c r="E507">
        <v>2400</v>
      </c>
      <c r="F507" s="7" t="str">
        <f>IF(Tabela4[[#This Row],[data]]&lt;&gt;B506,Tabela4[[#This Row],[Kolumna1]],0)</f>
        <v>12000</v>
      </c>
      <c r="G507" s="8">
        <f>IF(G506-Tabela4[[#This Row],[wielkosc_zamowienia]]+Tabela4[[#This Row],[Kolumna2]]&lt;0,G506+Tabela4[[#This Row],[Kolumna2]],G506-Tabela4[[#This Row],[wielkosc_zamowienia]]+Tabela4[[#This Row],[Kolumna2]])</f>
        <v>26260</v>
      </c>
      <c r="H507" s="8">
        <f>IF(G507-Tabela4[[#This Row],[wielkosc_zamowienia]]+Tabela4[[#This Row],[Kolumna2]]&lt;0,1,0)</f>
        <v>0</v>
      </c>
      <c r="I507" s="8"/>
    </row>
    <row r="508" spans="1:9" x14ac:dyDescent="0.25">
      <c r="A508">
        <v>507</v>
      </c>
      <c r="B508" s="1">
        <v>44446</v>
      </c>
      <c r="C508" s="1" t="str">
        <f>IF(OR(WEEKDAY(Tabela4[[#This Row],[data]])=1,WEEKDAY(Tabela4[[#This Row],[data]])=7),"5000","12000")</f>
        <v>12000</v>
      </c>
      <c r="D508" t="s">
        <v>5</v>
      </c>
      <c r="E508">
        <v>2660</v>
      </c>
      <c r="F508" s="7" t="str">
        <f>IF(Tabela4[[#This Row],[data]]&lt;&gt;B507,Tabela4[[#This Row],[Kolumna1]],0)</f>
        <v>12000</v>
      </c>
      <c r="G508" s="8">
        <f>IF(G507-Tabela4[[#This Row],[wielkosc_zamowienia]]+Tabela4[[#This Row],[Kolumna2]]&lt;0,G507+Tabela4[[#This Row],[Kolumna2]],G507-Tabela4[[#This Row],[wielkosc_zamowienia]]+Tabela4[[#This Row],[Kolumna2]])</f>
        <v>35600</v>
      </c>
      <c r="H508" s="8">
        <f>IF(G508-Tabela4[[#This Row],[wielkosc_zamowienia]]+Tabela4[[#This Row],[Kolumna2]]&lt;0,1,0)</f>
        <v>0</v>
      </c>
      <c r="I508" s="8"/>
    </row>
    <row r="509" spans="1:9" x14ac:dyDescent="0.25">
      <c r="A509">
        <v>508</v>
      </c>
      <c r="B509" s="1">
        <v>44447</v>
      </c>
      <c r="C509" s="1" t="str">
        <f>IF(OR(WEEKDAY(Tabela4[[#This Row],[data]])=1,WEEKDAY(Tabela4[[#This Row],[data]])=7),"5000","12000")</f>
        <v>12000</v>
      </c>
      <c r="D509" t="s">
        <v>7</v>
      </c>
      <c r="E509">
        <v>9310</v>
      </c>
      <c r="F509" s="7" t="str">
        <f>IF(Tabela4[[#This Row],[data]]&lt;&gt;B508,Tabela4[[#This Row],[Kolumna1]],0)</f>
        <v>12000</v>
      </c>
      <c r="G509" s="8">
        <f>IF(G508-Tabela4[[#This Row],[wielkosc_zamowienia]]+Tabela4[[#This Row],[Kolumna2]]&lt;0,G508+Tabela4[[#This Row],[Kolumna2]],G508-Tabela4[[#This Row],[wielkosc_zamowienia]]+Tabela4[[#This Row],[Kolumna2]])</f>
        <v>38290</v>
      </c>
      <c r="H509" s="8">
        <f>IF(G509-Tabela4[[#This Row],[wielkosc_zamowienia]]+Tabela4[[#This Row],[Kolumna2]]&lt;0,1,0)</f>
        <v>0</v>
      </c>
      <c r="I509" s="8"/>
    </row>
    <row r="510" spans="1:9" x14ac:dyDescent="0.25">
      <c r="A510">
        <v>509</v>
      </c>
      <c r="B510" s="1">
        <v>44447</v>
      </c>
      <c r="C510" s="1" t="str">
        <f>IF(OR(WEEKDAY(Tabela4[[#This Row],[data]])=1,WEEKDAY(Tabela4[[#This Row],[data]])=7),"5000","12000")</f>
        <v>12000</v>
      </c>
      <c r="D510" t="s">
        <v>5</v>
      </c>
      <c r="E510">
        <v>3980</v>
      </c>
      <c r="F510" s="7">
        <f>IF(Tabela4[[#This Row],[data]]&lt;&gt;B509,Tabela4[[#This Row],[Kolumna1]],0)</f>
        <v>0</v>
      </c>
      <c r="G510" s="8">
        <f>IF(G509-Tabela4[[#This Row],[wielkosc_zamowienia]]+Tabela4[[#This Row],[Kolumna2]]&lt;0,G509+Tabela4[[#This Row],[Kolumna2]],G509-Tabela4[[#This Row],[wielkosc_zamowienia]]+Tabela4[[#This Row],[Kolumna2]])</f>
        <v>34310</v>
      </c>
      <c r="H510" s="8">
        <f>IF(G510-Tabela4[[#This Row],[wielkosc_zamowienia]]+Tabela4[[#This Row],[Kolumna2]]&lt;0,1,0)</f>
        <v>0</v>
      </c>
      <c r="I510" s="8"/>
    </row>
    <row r="511" spans="1:9" x14ac:dyDescent="0.25">
      <c r="A511">
        <v>510</v>
      </c>
      <c r="B511" s="1">
        <v>44448</v>
      </c>
      <c r="C511" s="1" t="str">
        <f>IF(OR(WEEKDAY(Tabela4[[#This Row],[data]])=1,WEEKDAY(Tabela4[[#This Row],[data]])=7),"5000","12000")</f>
        <v>12000</v>
      </c>
      <c r="D511" t="s">
        <v>6</v>
      </c>
      <c r="E511">
        <v>7000</v>
      </c>
      <c r="F511" s="7" t="str">
        <f>IF(Tabela4[[#This Row],[data]]&lt;&gt;B510,Tabela4[[#This Row],[Kolumna1]],0)</f>
        <v>12000</v>
      </c>
      <c r="G511" s="8">
        <f>IF(G510-Tabela4[[#This Row],[wielkosc_zamowienia]]+Tabela4[[#This Row],[Kolumna2]]&lt;0,G510+Tabela4[[#This Row],[Kolumna2]],G510-Tabela4[[#This Row],[wielkosc_zamowienia]]+Tabela4[[#This Row],[Kolumna2]])</f>
        <v>39310</v>
      </c>
      <c r="H511" s="8">
        <f>IF(G511-Tabela4[[#This Row],[wielkosc_zamowienia]]+Tabela4[[#This Row],[Kolumna2]]&lt;0,1,0)</f>
        <v>0</v>
      </c>
      <c r="I511" s="8"/>
    </row>
    <row r="512" spans="1:9" x14ac:dyDescent="0.25">
      <c r="A512">
        <v>511</v>
      </c>
      <c r="B512" s="1">
        <v>44448</v>
      </c>
      <c r="C512" s="1" t="str">
        <f>IF(OR(WEEKDAY(Tabela4[[#This Row],[data]])=1,WEEKDAY(Tabela4[[#This Row],[data]])=7),"5000","12000")</f>
        <v>12000</v>
      </c>
      <c r="D512" t="s">
        <v>5</v>
      </c>
      <c r="E512">
        <v>4660</v>
      </c>
      <c r="F512" s="7">
        <f>IF(Tabela4[[#This Row],[data]]&lt;&gt;B511,Tabela4[[#This Row],[Kolumna1]],0)</f>
        <v>0</v>
      </c>
      <c r="G512" s="8">
        <f>IF(G511-Tabela4[[#This Row],[wielkosc_zamowienia]]+Tabela4[[#This Row],[Kolumna2]]&lt;0,G511+Tabela4[[#This Row],[Kolumna2]],G511-Tabela4[[#This Row],[wielkosc_zamowienia]]+Tabela4[[#This Row],[Kolumna2]])</f>
        <v>34650</v>
      </c>
      <c r="H512" s="8">
        <f>IF(G512-Tabela4[[#This Row],[wielkosc_zamowienia]]+Tabela4[[#This Row],[Kolumna2]]&lt;0,1,0)</f>
        <v>0</v>
      </c>
      <c r="I512" s="8"/>
    </row>
    <row r="513" spans="1:9" x14ac:dyDescent="0.25">
      <c r="A513">
        <v>512</v>
      </c>
      <c r="B513" s="1">
        <v>44448</v>
      </c>
      <c r="C513" s="1" t="str">
        <f>IF(OR(WEEKDAY(Tabela4[[#This Row],[data]])=1,WEEKDAY(Tabela4[[#This Row],[data]])=7),"5000","12000")</f>
        <v>12000</v>
      </c>
      <c r="D513" t="s">
        <v>4</v>
      </c>
      <c r="E513">
        <v>6620</v>
      </c>
      <c r="F513" s="7">
        <f>IF(Tabela4[[#This Row],[data]]&lt;&gt;B512,Tabela4[[#This Row],[Kolumna1]],0)</f>
        <v>0</v>
      </c>
      <c r="G513" s="8">
        <f>IF(G512-Tabela4[[#This Row],[wielkosc_zamowienia]]+Tabela4[[#This Row],[Kolumna2]]&lt;0,G512+Tabela4[[#This Row],[Kolumna2]],G512-Tabela4[[#This Row],[wielkosc_zamowienia]]+Tabela4[[#This Row],[Kolumna2]])</f>
        <v>28030</v>
      </c>
      <c r="H513" s="8">
        <f>IF(G513-Tabela4[[#This Row],[wielkosc_zamowienia]]+Tabela4[[#This Row],[Kolumna2]]&lt;0,1,0)</f>
        <v>0</v>
      </c>
      <c r="I513" s="8"/>
    </row>
    <row r="514" spans="1:9" x14ac:dyDescent="0.25">
      <c r="A514">
        <v>513</v>
      </c>
      <c r="B514" s="1">
        <v>44449</v>
      </c>
      <c r="C514" s="1" t="str">
        <f>IF(OR(WEEKDAY(Tabela4[[#This Row],[data]])=1,WEEKDAY(Tabela4[[#This Row],[data]])=7),"5000","12000")</f>
        <v>12000</v>
      </c>
      <c r="D514" t="s">
        <v>6</v>
      </c>
      <c r="E514">
        <v>1690</v>
      </c>
      <c r="F514" s="7" t="str">
        <f>IF(Tabela4[[#This Row],[data]]&lt;&gt;B513,Tabela4[[#This Row],[Kolumna1]],0)</f>
        <v>12000</v>
      </c>
      <c r="G514" s="8">
        <f>IF(G513-Tabela4[[#This Row],[wielkosc_zamowienia]]+Tabela4[[#This Row],[Kolumna2]]&lt;0,G513+Tabela4[[#This Row],[Kolumna2]],G513-Tabela4[[#This Row],[wielkosc_zamowienia]]+Tabela4[[#This Row],[Kolumna2]])</f>
        <v>38340</v>
      </c>
      <c r="H514" s="8">
        <f>IF(G514-Tabela4[[#This Row],[wielkosc_zamowienia]]+Tabela4[[#This Row],[Kolumna2]]&lt;0,1,0)</f>
        <v>0</v>
      </c>
      <c r="I514" s="8"/>
    </row>
    <row r="515" spans="1:9" x14ac:dyDescent="0.25">
      <c r="A515">
        <v>514</v>
      </c>
      <c r="B515" s="1">
        <v>44449</v>
      </c>
      <c r="C515" s="1" t="str">
        <f>IF(OR(WEEKDAY(Tabela4[[#This Row],[data]])=1,WEEKDAY(Tabela4[[#This Row],[data]])=7),"5000","12000")</f>
        <v>12000</v>
      </c>
      <c r="D515" t="s">
        <v>7</v>
      </c>
      <c r="E515">
        <v>6080</v>
      </c>
      <c r="F515" s="7">
        <f>IF(Tabela4[[#This Row],[data]]&lt;&gt;B514,Tabela4[[#This Row],[Kolumna1]],0)</f>
        <v>0</v>
      </c>
      <c r="G515" s="8">
        <f>IF(G514-Tabela4[[#This Row],[wielkosc_zamowienia]]+Tabela4[[#This Row],[Kolumna2]]&lt;0,G514+Tabela4[[#This Row],[Kolumna2]],G514-Tabela4[[#This Row],[wielkosc_zamowienia]]+Tabela4[[#This Row],[Kolumna2]])</f>
        <v>32260</v>
      </c>
      <c r="H515" s="8">
        <f>IF(G515-Tabela4[[#This Row],[wielkosc_zamowienia]]+Tabela4[[#This Row],[Kolumna2]]&lt;0,1,0)</f>
        <v>0</v>
      </c>
      <c r="I515" s="8"/>
    </row>
    <row r="516" spans="1:9" x14ac:dyDescent="0.25">
      <c r="A516">
        <v>515</v>
      </c>
      <c r="B516" s="1">
        <v>44450</v>
      </c>
      <c r="C516" s="1" t="str">
        <f>IF(OR(WEEKDAY(Tabela4[[#This Row],[data]])=1,WEEKDAY(Tabela4[[#This Row],[data]])=7),"5000","12000")</f>
        <v>5000</v>
      </c>
      <c r="D516" t="s">
        <v>4</v>
      </c>
      <c r="E516">
        <v>1970</v>
      </c>
      <c r="F516" s="7" t="str">
        <f>IF(Tabela4[[#This Row],[data]]&lt;&gt;B515,Tabela4[[#This Row],[Kolumna1]],0)</f>
        <v>5000</v>
      </c>
      <c r="G516" s="8">
        <f>IF(G515-Tabela4[[#This Row],[wielkosc_zamowienia]]+Tabela4[[#This Row],[Kolumna2]]&lt;0,G515+Tabela4[[#This Row],[Kolumna2]],G515-Tabela4[[#This Row],[wielkosc_zamowienia]]+Tabela4[[#This Row],[Kolumna2]])</f>
        <v>35290</v>
      </c>
      <c r="H516" s="8">
        <f>IF(G516-Tabela4[[#This Row],[wielkosc_zamowienia]]+Tabela4[[#This Row],[Kolumna2]]&lt;0,1,0)</f>
        <v>0</v>
      </c>
      <c r="I516" s="8"/>
    </row>
    <row r="517" spans="1:9" x14ac:dyDescent="0.25">
      <c r="A517">
        <v>516</v>
      </c>
      <c r="B517" s="1">
        <v>44450</v>
      </c>
      <c r="C517" s="1" t="str">
        <f>IF(OR(WEEKDAY(Tabela4[[#This Row],[data]])=1,WEEKDAY(Tabela4[[#This Row],[data]])=7),"5000","12000")</f>
        <v>5000</v>
      </c>
      <c r="D517" t="s">
        <v>6</v>
      </c>
      <c r="E517">
        <v>4320</v>
      </c>
      <c r="F517" s="7">
        <f>IF(Tabela4[[#This Row],[data]]&lt;&gt;B516,Tabela4[[#This Row],[Kolumna1]],0)</f>
        <v>0</v>
      </c>
      <c r="G517" s="8">
        <f>IF(G516-Tabela4[[#This Row],[wielkosc_zamowienia]]+Tabela4[[#This Row],[Kolumna2]]&lt;0,G516+Tabela4[[#This Row],[Kolumna2]],G516-Tabela4[[#This Row],[wielkosc_zamowienia]]+Tabela4[[#This Row],[Kolumna2]])</f>
        <v>30970</v>
      </c>
      <c r="H517" s="8">
        <f>IF(G517-Tabela4[[#This Row],[wielkosc_zamowienia]]+Tabela4[[#This Row],[Kolumna2]]&lt;0,1,0)</f>
        <v>0</v>
      </c>
      <c r="I517" s="8"/>
    </row>
    <row r="518" spans="1:9" x14ac:dyDescent="0.25">
      <c r="A518">
        <v>517</v>
      </c>
      <c r="B518" s="1">
        <v>44450</v>
      </c>
      <c r="C518" s="1" t="str">
        <f>IF(OR(WEEKDAY(Tabela4[[#This Row],[data]])=1,WEEKDAY(Tabela4[[#This Row],[data]])=7),"5000","12000")</f>
        <v>5000</v>
      </c>
      <c r="D518" t="s">
        <v>5</v>
      </c>
      <c r="E518">
        <v>3310</v>
      </c>
      <c r="F518" s="7">
        <f>IF(Tabela4[[#This Row],[data]]&lt;&gt;B517,Tabela4[[#This Row],[Kolumna1]],0)</f>
        <v>0</v>
      </c>
      <c r="G518" s="8">
        <f>IF(G517-Tabela4[[#This Row],[wielkosc_zamowienia]]+Tabela4[[#This Row],[Kolumna2]]&lt;0,G517+Tabela4[[#This Row],[Kolumna2]],G517-Tabela4[[#This Row],[wielkosc_zamowienia]]+Tabela4[[#This Row],[Kolumna2]])</f>
        <v>27660</v>
      </c>
      <c r="H518" s="8">
        <f>IF(G518-Tabela4[[#This Row],[wielkosc_zamowienia]]+Tabela4[[#This Row],[Kolumna2]]&lt;0,1,0)</f>
        <v>0</v>
      </c>
      <c r="I518" s="8"/>
    </row>
    <row r="519" spans="1:9" x14ac:dyDescent="0.25">
      <c r="A519">
        <v>518</v>
      </c>
      <c r="B519" s="1">
        <v>44451</v>
      </c>
      <c r="C519" s="1" t="str">
        <f>IF(OR(WEEKDAY(Tabela4[[#This Row],[data]])=1,WEEKDAY(Tabela4[[#This Row],[data]])=7),"5000","12000")</f>
        <v>5000</v>
      </c>
      <c r="D519" t="s">
        <v>7</v>
      </c>
      <c r="E519">
        <v>3550</v>
      </c>
      <c r="F519" s="7" t="str">
        <f>IF(Tabela4[[#This Row],[data]]&lt;&gt;B518,Tabela4[[#This Row],[Kolumna1]],0)</f>
        <v>5000</v>
      </c>
      <c r="G519" s="8">
        <f>IF(G518-Tabela4[[#This Row],[wielkosc_zamowienia]]+Tabela4[[#This Row],[Kolumna2]]&lt;0,G518+Tabela4[[#This Row],[Kolumna2]],G518-Tabela4[[#This Row],[wielkosc_zamowienia]]+Tabela4[[#This Row],[Kolumna2]])</f>
        <v>29110</v>
      </c>
      <c r="H519" s="8">
        <f>IF(G519-Tabela4[[#This Row],[wielkosc_zamowienia]]+Tabela4[[#This Row],[Kolumna2]]&lt;0,1,0)</f>
        <v>0</v>
      </c>
      <c r="I519" s="8"/>
    </row>
    <row r="520" spans="1:9" x14ac:dyDescent="0.25">
      <c r="A520">
        <v>519</v>
      </c>
      <c r="B520" s="1">
        <v>44451</v>
      </c>
      <c r="C520" s="1" t="str">
        <f>IF(OR(WEEKDAY(Tabela4[[#This Row],[data]])=1,WEEKDAY(Tabela4[[#This Row],[data]])=7),"5000","12000")</f>
        <v>5000</v>
      </c>
      <c r="D520" t="s">
        <v>4</v>
      </c>
      <c r="E520">
        <v>5210</v>
      </c>
      <c r="F520" s="7">
        <f>IF(Tabela4[[#This Row],[data]]&lt;&gt;B519,Tabela4[[#This Row],[Kolumna1]],0)</f>
        <v>0</v>
      </c>
      <c r="G520" s="8">
        <f>IF(G519-Tabela4[[#This Row],[wielkosc_zamowienia]]+Tabela4[[#This Row],[Kolumna2]]&lt;0,G519+Tabela4[[#This Row],[Kolumna2]],G519-Tabela4[[#This Row],[wielkosc_zamowienia]]+Tabela4[[#This Row],[Kolumna2]])</f>
        <v>23900</v>
      </c>
      <c r="H520" s="8">
        <f>IF(G520-Tabela4[[#This Row],[wielkosc_zamowienia]]+Tabela4[[#This Row],[Kolumna2]]&lt;0,1,0)</f>
        <v>0</v>
      </c>
      <c r="I520" s="8"/>
    </row>
    <row r="521" spans="1:9" x14ac:dyDescent="0.25">
      <c r="A521">
        <v>520</v>
      </c>
      <c r="B521" s="1">
        <v>44451</v>
      </c>
      <c r="C521" s="1" t="str">
        <f>IF(OR(WEEKDAY(Tabela4[[#This Row],[data]])=1,WEEKDAY(Tabela4[[#This Row],[data]])=7),"5000","12000")</f>
        <v>5000</v>
      </c>
      <c r="D521" t="s">
        <v>5</v>
      </c>
      <c r="E521">
        <v>2990</v>
      </c>
      <c r="F521" s="7">
        <f>IF(Tabela4[[#This Row],[data]]&lt;&gt;B520,Tabela4[[#This Row],[Kolumna1]],0)</f>
        <v>0</v>
      </c>
      <c r="G521" s="8">
        <f>IF(G520-Tabela4[[#This Row],[wielkosc_zamowienia]]+Tabela4[[#This Row],[Kolumna2]]&lt;0,G520+Tabela4[[#This Row],[Kolumna2]],G520-Tabela4[[#This Row],[wielkosc_zamowienia]]+Tabela4[[#This Row],[Kolumna2]])</f>
        <v>20910</v>
      </c>
      <c r="H521" s="8">
        <f>IF(G521-Tabela4[[#This Row],[wielkosc_zamowienia]]+Tabela4[[#This Row],[Kolumna2]]&lt;0,1,0)</f>
        <v>0</v>
      </c>
      <c r="I521" s="8"/>
    </row>
    <row r="522" spans="1:9" x14ac:dyDescent="0.25">
      <c r="A522">
        <v>521</v>
      </c>
      <c r="B522" s="1">
        <v>44452</v>
      </c>
      <c r="C522" s="1" t="str">
        <f>IF(OR(WEEKDAY(Tabela4[[#This Row],[data]])=1,WEEKDAY(Tabela4[[#This Row],[data]])=7),"5000","12000")</f>
        <v>12000</v>
      </c>
      <c r="D522" t="s">
        <v>6</v>
      </c>
      <c r="E522">
        <v>7890</v>
      </c>
      <c r="F522" s="7" t="str">
        <f>IF(Tabela4[[#This Row],[data]]&lt;&gt;B521,Tabela4[[#This Row],[Kolumna1]],0)</f>
        <v>12000</v>
      </c>
      <c r="G522" s="8">
        <f>IF(G521-Tabela4[[#This Row],[wielkosc_zamowienia]]+Tabela4[[#This Row],[Kolumna2]]&lt;0,G521+Tabela4[[#This Row],[Kolumna2]],G521-Tabela4[[#This Row],[wielkosc_zamowienia]]+Tabela4[[#This Row],[Kolumna2]])</f>
        <v>25020</v>
      </c>
      <c r="H522" s="8">
        <f>IF(G522-Tabela4[[#This Row],[wielkosc_zamowienia]]+Tabela4[[#This Row],[Kolumna2]]&lt;0,1,0)</f>
        <v>0</v>
      </c>
      <c r="I522" s="8"/>
    </row>
    <row r="523" spans="1:9" x14ac:dyDescent="0.25">
      <c r="A523">
        <v>522</v>
      </c>
      <c r="B523" s="1">
        <v>44452</v>
      </c>
      <c r="C523" s="1" t="str">
        <f>IF(OR(WEEKDAY(Tabela4[[#This Row],[data]])=1,WEEKDAY(Tabela4[[#This Row],[data]])=7),"5000","12000")</f>
        <v>12000</v>
      </c>
      <c r="D523" t="s">
        <v>5</v>
      </c>
      <c r="E523">
        <v>3440</v>
      </c>
      <c r="F523" s="7">
        <f>IF(Tabela4[[#This Row],[data]]&lt;&gt;B522,Tabela4[[#This Row],[Kolumna1]],0)</f>
        <v>0</v>
      </c>
      <c r="G523" s="8">
        <f>IF(G522-Tabela4[[#This Row],[wielkosc_zamowienia]]+Tabela4[[#This Row],[Kolumna2]]&lt;0,G522+Tabela4[[#This Row],[Kolumna2]],G522-Tabela4[[#This Row],[wielkosc_zamowienia]]+Tabela4[[#This Row],[Kolumna2]])</f>
        <v>21580</v>
      </c>
      <c r="H523" s="8">
        <f>IF(G523-Tabela4[[#This Row],[wielkosc_zamowienia]]+Tabela4[[#This Row],[Kolumna2]]&lt;0,1,0)</f>
        <v>0</v>
      </c>
      <c r="I523" s="8"/>
    </row>
    <row r="524" spans="1:9" x14ac:dyDescent="0.25">
      <c r="A524">
        <v>523</v>
      </c>
      <c r="B524" s="1">
        <v>44452</v>
      </c>
      <c r="C524" s="1" t="str">
        <f>IF(OR(WEEKDAY(Tabela4[[#This Row],[data]])=1,WEEKDAY(Tabela4[[#This Row],[data]])=7),"5000","12000")</f>
        <v>12000</v>
      </c>
      <c r="D524" t="s">
        <v>7</v>
      </c>
      <c r="E524">
        <v>6170</v>
      </c>
      <c r="F524" s="7">
        <f>IF(Tabela4[[#This Row],[data]]&lt;&gt;B523,Tabela4[[#This Row],[Kolumna1]],0)</f>
        <v>0</v>
      </c>
      <c r="G524" s="8">
        <f>IF(G523-Tabela4[[#This Row],[wielkosc_zamowienia]]+Tabela4[[#This Row],[Kolumna2]]&lt;0,G523+Tabela4[[#This Row],[Kolumna2]],G523-Tabela4[[#This Row],[wielkosc_zamowienia]]+Tabela4[[#This Row],[Kolumna2]])</f>
        <v>15410</v>
      </c>
      <c r="H524" s="8">
        <f>IF(G524-Tabela4[[#This Row],[wielkosc_zamowienia]]+Tabela4[[#This Row],[Kolumna2]]&lt;0,1,0)</f>
        <v>0</v>
      </c>
      <c r="I524" s="8"/>
    </row>
    <row r="525" spans="1:9" x14ac:dyDescent="0.25">
      <c r="A525">
        <v>524</v>
      </c>
      <c r="B525" s="1">
        <v>44453</v>
      </c>
      <c r="C525" s="1" t="str">
        <f>IF(OR(WEEKDAY(Tabela4[[#This Row],[data]])=1,WEEKDAY(Tabela4[[#This Row],[data]])=7),"5000","12000")</f>
        <v>12000</v>
      </c>
      <c r="D525" t="s">
        <v>4</v>
      </c>
      <c r="E525">
        <v>8230</v>
      </c>
      <c r="F525" s="7" t="str">
        <f>IF(Tabela4[[#This Row],[data]]&lt;&gt;B524,Tabela4[[#This Row],[Kolumna1]],0)</f>
        <v>12000</v>
      </c>
      <c r="G525" s="8">
        <f>IF(G524-Tabela4[[#This Row],[wielkosc_zamowienia]]+Tabela4[[#This Row],[Kolumna2]]&lt;0,G524+Tabela4[[#This Row],[Kolumna2]],G524-Tabela4[[#This Row],[wielkosc_zamowienia]]+Tabela4[[#This Row],[Kolumna2]])</f>
        <v>19180</v>
      </c>
      <c r="H525" s="8">
        <f>IF(G525-Tabela4[[#This Row],[wielkosc_zamowienia]]+Tabela4[[#This Row],[Kolumna2]]&lt;0,1,0)</f>
        <v>0</v>
      </c>
      <c r="I525" s="8"/>
    </row>
    <row r="526" spans="1:9" x14ac:dyDescent="0.25">
      <c r="A526">
        <v>525</v>
      </c>
      <c r="B526" s="1">
        <v>44454</v>
      </c>
      <c r="C526" s="1" t="str">
        <f>IF(OR(WEEKDAY(Tabela4[[#This Row],[data]])=1,WEEKDAY(Tabela4[[#This Row],[data]])=7),"5000","12000")</f>
        <v>12000</v>
      </c>
      <c r="D526" t="s">
        <v>5</v>
      </c>
      <c r="E526">
        <v>4710</v>
      </c>
      <c r="F526" s="7" t="str">
        <f>IF(Tabela4[[#This Row],[data]]&lt;&gt;B525,Tabela4[[#This Row],[Kolumna1]],0)</f>
        <v>12000</v>
      </c>
      <c r="G526" s="8">
        <f>IF(G525-Tabela4[[#This Row],[wielkosc_zamowienia]]+Tabela4[[#This Row],[Kolumna2]]&lt;0,G525+Tabela4[[#This Row],[Kolumna2]],G525-Tabela4[[#This Row],[wielkosc_zamowienia]]+Tabela4[[#This Row],[Kolumna2]])</f>
        <v>26470</v>
      </c>
      <c r="H526" s="8">
        <f>IF(G526-Tabela4[[#This Row],[wielkosc_zamowienia]]+Tabela4[[#This Row],[Kolumna2]]&lt;0,1,0)</f>
        <v>0</v>
      </c>
      <c r="I526" s="8"/>
    </row>
    <row r="527" spans="1:9" x14ac:dyDescent="0.25">
      <c r="A527">
        <v>526</v>
      </c>
      <c r="B527" s="1">
        <v>44454</v>
      </c>
      <c r="C527" s="1" t="str">
        <f>IF(OR(WEEKDAY(Tabela4[[#This Row],[data]])=1,WEEKDAY(Tabela4[[#This Row],[data]])=7),"5000","12000")</f>
        <v>12000</v>
      </c>
      <c r="D527" t="s">
        <v>6</v>
      </c>
      <c r="E527">
        <v>5870</v>
      </c>
      <c r="F527" s="7">
        <f>IF(Tabela4[[#This Row],[data]]&lt;&gt;B526,Tabela4[[#This Row],[Kolumna1]],0)</f>
        <v>0</v>
      </c>
      <c r="G527" s="8">
        <f>IF(G526-Tabela4[[#This Row],[wielkosc_zamowienia]]+Tabela4[[#This Row],[Kolumna2]]&lt;0,G526+Tabela4[[#This Row],[Kolumna2]],G526-Tabela4[[#This Row],[wielkosc_zamowienia]]+Tabela4[[#This Row],[Kolumna2]])</f>
        <v>20600</v>
      </c>
      <c r="H527" s="8">
        <f>IF(G527-Tabela4[[#This Row],[wielkosc_zamowienia]]+Tabela4[[#This Row],[Kolumna2]]&lt;0,1,0)</f>
        <v>0</v>
      </c>
      <c r="I527" s="8"/>
    </row>
    <row r="528" spans="1:9" x14ac:dyDescent="0.25">
      <c r="A528">
        <v>527</v>
      </c>
      <c r="B528" s="1">
        <v>44454</v>
      </c>
      <c r="C528" s="1" t="str">
        <f>IF(OR(WEEKDAY(Tabela4[[#This Row],[data]])=1,WEEKDAY(Tabela4[[#This Row],[data]])=7),"5000","12000")</f>
        <v>12000</v>
      </c>
      <c r="D528" t="s">
        <v>7</v>
      </c>
      <c r="E528">
        <v>4400</v>
      </c>
      <c r="F528" s="7">
        <f>IF(Tabela4[[#This Row],[data]]&lt;&gt;B527,Tabela4[[#This Row],[Kolumna1]],0)</f>
        <v>0</v>
      </c>
      <c r="G528" s="8">
        <f>IF(G527-Tabela4[[#This Row],[wielkosc_zamowienia]]+Tabela4[[#This Row],[Kolumna2]]&lt;0,G527+Tabela4[[#This Row],[Kolumna2]],G527-Tabela4[[#This Row],[wielkosc_zamowienia]]+Tabela4[[#This Row],[Kolumna2]])</f>
        <v>16200</v>
      </c>
      <c r="H528" s="8">
        <f>IF(G528-Tabela4[[#This Row],[wielkosc_zamowienia]]+Tabela4[[#This Row],[Kolumna2]]&lt;0,1,0)</f>
        <v>0</v>
      </c>
      <c r="I528" s="8"/>
    </row>
    <row r="529" spans="1:9" x14ac:dyDescent="0.25">
      <c r="A529">
        <v>528</v>
      </c>
      <c r="B529" s="1">
        <v>44455</v>
      </c>
      <c r="C529" s="1" t="str">
        <f>IF(OR(WEEKDAY(Tabela4[[#This Row],[data]])=1,WEEKDAY(Tabela4[[#This Row],[data]])=7),"5000","12000")</f>
        <v>12000</v>
      </c>
      <c r="D529" t="s">
        <v>4</v>
      </c>
      <c r="E529">
        <v>9580</v>
      </c>
      <c r="F529" s="7" t="str">
        <f>IF(Tabela4[[#This Row],[data]]&lt;&gt;B528,Tabela4[[#This Row],[Kolumna1]],0)</f>
        <v>12000</v>
      </c>
      <c r="G529" s="8">
        <f>IF(G528-Tabela4[[#This Row],[wielkosc_zamowienia]]+Tabela4[[#This Row],[Kolumna2]]&lt;0,G528+Tabela4[[#This Row],[Kolumna2]],G528-Tabela4[[#This Row],[wielkosc_zamowienia]]+Tabela4[[#This Row],[Kolumna2]])</f>
        <v>18620</v>
      </c>
      <c r="H529" s="8">
        <f>IF(G529-Tabela4[[#This Row],[wielkosc_zamowienia]]+Tabela4[[#This Row],[Kolumna2]]&lt;0,1,0)</f>
        <v>0</v>
      </c>
      <c r="I529" s="8"/>
    </row>
    <row r="530" spans="1:9" x14ac:dyDescent="0.25">
      <c r="A530">
        <v>529</v>
      </c>
      <c r="B530" s="1">
        <v>44456</v>
      </c>
      <c r="C530" s="1" t="str">
        <f>IF(OR(WEEKDAY(Tabela4[[#This Row],[data]])=1,WEEKDAY(Tabela4[[#This Row],[data]])=7),"5000","12000")</f>
        <v>12000</v>
      </c>
      <c r="D530" t="s">
        <v>5</v>
      </c>
      <c r="E530">
        <v>6730</v>
      </c>
      <c r="F530" s="7" t="str">
        <f>IF(Tabela4[[#This Row],[data]]&lt;&gt;B529,Tabela4[[#This Row],[Kolumna1]],0)</f>
        <v>12000</v>
      </c>
      <c r="G530" s="8">
        <f>IF(G529-Tabela4[[#This Row],[wielkosc_zamowienia]]+Tabela4[[#This Row],[Kolumna2]]&lt;0,G529+Tabela4[[#This Row],[Kolumna2]],G529-Tabela4[[#This Row],[wielkosc_zamowienia]]+Tabela4[[#This Row],[Kolumna2]])</f>
        <v>23890</v>
      </c>
      <c r="H530" s="8">
        <f>IF(G530-Tabela4[[#This Row],[wielkosc_zamowienia]]+Tabela4[[#This Row],[Kolumna2]]&lt;0,1,0)</f>
        <v>0</v>
      </c>
      <c r="I530" s="8"/>
    </row>
    <row r="531" spans="1:9" x14ac:dyDescent="0.25">
      <c r="A531">
        <v>530</v>
      </c>
      <c r="B531" s="1">
        <v>44456</v>
      </c>
      <c r="C531" s="1" t="str">
        <f>IF(OR(WEEKDAY(Tabela4[[#This Row],[data]])=1,WEEKDAY(Tabela4[[#This Row],[data]])=7),"5000","12000")</f>
        <v>12000</v>
      </c>
      <c r="D531" t="s">
        <v>7</v>
      </c>
      <c r="E531">
        <v>3320</v>
      </c>
      <c r="F531" s="7">
        <f>IF(Tabela4[[#This Row],[data]]&lt;&gt;B530,Tabela4[[#This Row],[Kolumna1]],0)</f>
        <v>0</v>
      </c>
      <c r="G531" s="8">
        <f>IF(G530-Tabela4[[#This Row],[wielkosc_zamowienia]]+Tabela4[[#This Row],[Kolumna2]]&lt;0,G530+Tabela4[[#This Row],[Kolumna2]],G530-Tabela4[[#This Row],[wielkosc_zamowienia]]+Tabela4[[#This Row],[Kolumna2]])</f>
        <v>20570</v>
      </c>
      <c r="H531" s="8">
        <f>IF(G531-Tabela4[[#This Row],[wielkosc_zamowienia]]+Tabela4[[#This Row],[Kolumna2]]&lt;0,1,0)</f>
        <v>0</v>
      </c>
      <c r="I531" s="8"/>
    </row>
    <row r="532" spans="1:9" x14ac:dyDescent="0.25">
      <c r="A532">
        <v>531</v>
      </c>
      <c r="B532" s="1">
        <v>44456</v>
      </c>
      <c r="C532" s="1" t="str">
        <f>IF(OR(WEEKDAY(Tabela4[[#This Row],[data]])=1,WEEKDAY(Tabela4[[#This Row],[data]])=7),"5000","12000")</f>
        <v>12000</v>
      </c>
      <c r="D532" t="s">
        <v>4</v>
      </c>
      <c r="E532">
        <v>7580</v>
      </c>
      <c r="F532" s="7">
        <f>IF(Tabela4[[#This Row],[data]]&lt;&gt;B531,Tabela4[[#This Row],[Kolumna1]],0)</f>
        <v>0</v>
      </c>
      <c r="G532" s="8">
        <f>IF(G531-Tabela4[[#This Row],[wielkosc_zamowienia]]+Tabela4[[#This Row],[Kolumna2]]&lt;0,G531+Tabela4[[#This Row],[Kolumna2]],G531-Tabela4[[#This Row],[wielkosc_zamowienia]]+Tabela4[[#This Row],[Kolumna2]])</f>
        <v>12990</v>
      </c>
      <c r="H532" s="8">
        <f>IF(G532-Tabela4[[#This Row],[wielkosc_zamowienia]]+Tabela4[[#This Row],[Kolumna2]]&lt;0,1,0)</f>
        <v>0</v>
      </c>
      <c r="I532" s="8"/>
    </row>
    <row r="533" spans="1:9" x14ac:dyDescent="0.25">
      <c r="A533">
        <v>532</v>
      </c>
      <c r="B533" s="1">
        <v>44457</v>
      </c>
      <c r="C533" s="1" t="str">
        <f>IF(OR(WEEKDAY(Tabela4[[#This Row],[data]])=1,WEEKDAY(Tabela4[[#This Row],[data]])=7),"5000","12000")</f>
        <v>5000</v>
      </c>
      <c r="D533" t="s">
        <v>6</v>
      </c>
      <c r="E533">
        <v>7650</v>
      </c>
      <c r="F533" s="7" t="str">
        <f>IF(Tabela4[[#This Row],[data]]&lt;&gt;B532,Tabela4[[#This Row],[Kolumna1]],0)</f>
        <v>5000</v>
      </c>
      <c r="G533" s="8">
        <f>IF(G532-Tabela4[[#This Row],[wielkosc_zamowienia]]+Tabela4[[#This Row],[Kolumna2]]&lt;0,G532+Tabela4[[#This Row],[Kolumna2]],G532-Tabela4[[#This Row],[wielkosc_zamowienia]]+Tabela4[[#This Row],[Kolumna2]])</f>
        <v>10340</v>
      </c>
      <c r="H533" s="8">
        <f>IF(G533-Tabela4[[#This Row],[wielkosc_zamowienia]]+Tabela4[[#This Row],[Kolumna2]]&lt;0,1,0)</f>
        <v>0</v>
      </c>
      <c r="I533" s="8"/>
    </row>
    <row r="534" spans="1:9" x14ac:dyDescent="0.25">
      <c r="A534">
        <v>533</v>
      </c>
      <c r="B534" s="1">
        <v>44457</v>
      </c>
      <c r="C534" s="1" t="str">
        <f>IF(OR(WEEKDAY(Tabela4[[#This Row],[data]])=1,WEEKDAY(Tabela4[[#This Row],[data]])=7),"5000","12000")</f>
        <v>5000</v>
      </c>
      <c r="D534" t="s">
        <v>5</v>
      </c>
      <c r="E534">
        <v>2640</v>
      </c>
      <c r="F534" s="7">
        <f>IF(Tabela4[[#This Row],[data]]&lt;&gt;B533,Tabela4[[#This Row],[Kolumna1]],0)</f>
        <v>0</v>
      </c>
      <c r="G534" s="8">
        <f>IF(G533-Tabela4[[#This Row],[wielkosc_zamowienia]]+Tabela4[[#This Row],[Kolumna2]]&lt;0,G533+Tabela4[[#This Row],[Kolumna2]],G533-Tabela4[[#This Row],[wielkosc_zamowienia]]+Tabela4[[#This Row],[Kolumna2]])</f>
        <v>7700</v>
      </c>
      <c r="H534" s="8">
        <f>IF(G534-Tabela4[[#This Row],[wielkosc_zamowienia]]+Tabela4[[#This Row],[Kolumna2]]&lt;0,1,0)</f>
        <v>0</v>
      </c>
      <c r="I534" s="8"/>
    </row>
    <row r="535" spans="1:9" x14ac:dyDescent="0.25">
      <c r="A535">
        <v>534</v>
      </c>
      <c r="B535" s="1">
        <v>44458</v>
      </c>
      <c r="C535" s="1" t="str">
        <f>IF(OR(WEEKDAY(Tabela4[[#This Row],[data]])=1,WEEKDAY(Tabela4[[#This Row],[data]])=7),"5000","12000")</f>
        <v>5000</v>
      </c>
      <c r="D535" t="s">
        <v>7</v>
      </c>
      <c r="E535">
        <v>9750</v>
      </c>
      <c r="F535" s="7" t="str">
        <f>IF(Tabela4[[#This Row],[data]]&lt;&gt;B534,Tabela4[[#This Row],[Kolumna1]],0)</f>
        <v>5000</v>
      </c>
      <c r="G535" s="8">
        <f>IF(G534-Tabela4[[#This Row],[wielkosc_zamowienia]]+Tabela4[[#This Row],[Kolumna2]]&lt;0,G534+Tabela4[[#This Row],[Kolumna2]],G534-Tabela4[[#This Row],[wielkosc_zamowienia]]+Tabela4[[#This Row],[Kolumna2]])</f>
        <v>2950</v>
      </c>
      <c r="H535" s="8">
        <f>IF(G535-Tabela4[[#This Row],[wielkosc_zamowienia]]+Tabela4[[#This Row],[Kolumna2]]&lt;0,1,0)</f>
        <v>1</v>
      </c>
      <c r="I535" s="8"/>
    </row>
    <row r="536" spans="1:9" x14ac:dyDescent="0.25">
      <c r="A536">
        <v>535</v>
      </c>
      <c r="B536" s="1">
        <v>44458</v>
      </c>
      <c r="C536" s="1" t="str">
        <f>IF(OR(WEEKDAY(Tabela4[[#This Row],[data]])=1,WEEKDAY(Tabela4[[#This Row],[data]])=7),"5000","12000")</f>
        <v>5000</v>
      </c>
      <c r="D536" t="s">
        <v>5</v>
      </c>
      <c r="E536">
        <v>9860</v>
      </c>
      <c r="F536" s="7">
        <f>IF(Tabela4[[#This Row],[data]]&lt;&gt;B535,Tabela4[[#This Row],[Kolumna1]],0)</f>
        <v>0</v>
      </c>
      <c r="G536" s="8">
        <f>IF(G535-Tabela4[[#This Row],[wielkosc_zamowienia]]+Tabela4[[#This Row],[Kolumna2]]&lt;0,G535+Tabela4[[#This Row],[Kolumna2]],G535-Tabela4[[#This Row],[wielkosc_zamowienia]]+Tabela4[[#This Row],[Kolumna2]])</f>
        <v>2950</v>
      </c>
      <c r="H536" s="8">
        <f>IF(G536-Tabela4[[#This Row],[wielkosc_zamowienia]]+Tabela4[[#This Row],[Kolumna2]]&lt;0,1,0)</f>
        <v>1</v>
      </c>
      <c r="I536" s="8"/>
    </row>
    <row r="537" spans="1:9" x14ac:dyDescent="0.25">
      <c r="A537">
        <v>536</v>
      </c>
      <c r="B537" s="1">
        <v>44458</v>
      </c>
      <c r="C537" s="1" t="str">
        <f>IF(OR(WEEKDAY(Tabela4[[#This Row],[data]])=1,WEEKDAY(Tabela4[[#This Row],[data]])=7),"5000","12000")</f>
        <v>5000</v>
      </c>
      <c r="D537" t="s">
        <v>6</v>
      </c>
      <c r="E537">
        <v>8160</v>
      </c>
      <c r="F537" s="7">
        <f>IF(Tabela4[[#This Row],[data]]&lt;&gt;B536,Tabela4[[#This Row],[Kolumna1]],0)</f>
        <v>0</v>
      </c>
      <c r="G537" s="8">
        <f>IF(G536-Tabela4[[#This Row],[wielkosc_zamowienia]]+Tabela4[[#This Row],[Kolumna2]]&lt;0,G536+Tabela4[[#This Row],[Kolumna2]],G536-Tabela4[[#This Row],[wielkosc_zamowienia]]+Tabela4[[#This Row],[Kolumna2]])</f>
        <v>2950</v>
      </c>
      <c r="H537" s="8">
        <f>IF(G537-Tabela4[[#This Row],[wielkosc_zamowienia]]+Tabela4[[#This Row],[Kolumna2]]&lt;0,1,0)</f>
        <v>1</v>
      </c>
      <c r="I537" s="8"/>
    </row>
    <row r="538" spans="1:9" x14ac:dyDescent="0.25">
      <c r="A538">
        <v>537</v>
      </c>
      <c r="B538" s="1">
        <v>44459</v>
      </c>
      <c r="C538" s="1" t="str">
        <f>IF(OR(WEEKDAY(Tabela4[[#This Row],[data]])=1,WEEKDAY(Tabela4[[#This Row],[data]])=7),"5000","12000")</f>
        <v>12000</v>
      </c>
      <c r="D538" t="s">
        <v>4</v>
      </c>
      <c r="E538">
        <v>6280</v>
      </c>
      <c r="F538" s="7" t="str">
        <f>IF(Tabela4[[#This Row],[data]]&lt;&gt;B537,Tabela4[[#This Row],[Kolumna1]],0)</f>
        <v>12000</v>
      </c>
      <c r="G538" s="8">
        <f>IF(G537-Tabela4[[#This Row],[wielkosc_zamowienia]]+Tabela4[[#This Row],[Kolumna2]]&lt;0,G537+Tabela4[[#This Row],[Kolumna2]],G537-Tabela4[[#This Row],[wielkosc_zamowienia]]+Tabela4[[#This Row],[Kolumna2]])</f>
        <v>8670</v>
      </c>
      <c r="H538" s="8">
        <f>IF(G538-Tabela4[[#This Row],[wielkosc_zamowienia]]+Tabela4[[#This Row],[Kolumna2]]&lt;0,1,0)</f>
        <v>0</v>
      </c>
      <c r="I538" s="8"/>
    </row>
    <row r="539" spans="1:9" x14ac:dyDescent="0.25">
      <c r="A539">
        <v>538</v>
      </c>
      <c r="B539" s="1">
        <v>44459</v>
      </c>
      <c r="C539" s="1" t="str">
        <f>IF(OR(WEEKDAY(Tabela4[[#This Row],[data]])=1,WEEKDAY(Tabela4[[#This Row],[data]])=7),"5000","12000")</f>
        <v>12000</v>
      </c>
      <c r="D539" t="s">
        <v>7</v>
      </c>
      <c r="E539">
        <v>6490</v>
      </c>
      <c r="F539" s="7">
        <f>IF(Tabela4[[#This Row],[data]]&lt;&gt;B538,Tabela4[[#This Row],[Kolumna1]],0)</f>
        <v>0</v>
      </c>
      <c r="G539" s="8">
        <f>IF(G538-Tabela4[[#This Row],[wielkosc_zamowienia]]+Tabela4[[#This Row],[Kolumna2]]&lt;0,G538+Tabela4[[#This Row],[Kolumna2]],G538-Tabela4[[#This Row],[wielkosc_zamowienia]]+Tabela4[[#This Row],[Kolumna2]])</f>
        <v>2180</v>
      </c>
      <c r="H539" s="8">
        <f>IF(G539-Tabela4[[#This Row],[wielkosc_zamowienia]]+Tabela4[[#This Row],[Kolumna2]]&lt;0,1,0)</f>
        <v>1</v>
      </c>
      <c r="I539" s="8"/>
    </row>
    <row r="540" spans="1:9" x14ac:dyDescent="0.25">
      <c r="A540">
        <v>539</v>
      </c>
      <c r="B540" s="1">
        <v>44460</v>
      </c>
      <c r="C540" s="1" t="str">
        <f>IF(OR(WEEKDAY(Tabela4[[#This Row],[data]])=1,WEEKDAY(Tabela4[[#This Row],[data]])=7),"5000","12000")</f>
        <v>12000</v>
      </c>
      <c r="D540" t="s">
        <v>4</v>
      </c>
      <c r="E540">
        <v>4110</v>
      </c>
      <c r="F540" s="7" t="str">
        <f>IF(Tabela4[[#This Row],[data]]&lt;&gt;B539,Tabela4[[#This Row],[Kolumna1]],0)</f>
        <v>12000</v>
      </c>
      <c r="G540" s="8">
        <f>IF(G539-Tabela4[[#This Row],[wielkosc_zamowienia]]+Tabela4[[#This Row],[Kolumna2]]&lt;0,G539+Tabela4[[#This Row],[Kolumna2]],G539-Tabela4[[#This Row],[wielkosc_zamowienia]]+Tabela4[[#This Row],[Kolumna2]])</f>
        <v>10070</v>
      </c>
      <c r="H540" s="8">
        <f>IF(G540-Tabela4[[#This Row],[wielkosc_zamowienia]]+Tabela4[[#This Row],[Kolumna2]]&lt;0,1,0)</f>
        <v>0</v>
      </c>
      <c r="I540" s="8"/>
    </row>
    <row r="541" spans="1:9" x14ac:dyDescent="0.25">
      <c r="A541">
        <v>540</v>
      </c>
      <c r="B541" s="1">
        <v>44460</v>
      </c>
      <c r="C541" s="1" t="str">
        <f>IF(OR(WEEKDAY(Tabela4[[#This Row],[data]])=1,WEEKDAY(Tabela4[[#This Row],[data]])=7),"5000","12000")</f>
        <v>12000</v>
      </c>
      <c r="D541" t="s">
        <v>7</v>
      </c>
      <c r="E541">
        <v>3140</v>
      </c>
      <c r="F541" s="7">
        <f>IF(Tabela4[[#This Row],[data]]&lt;&gt;B540,Tabela4[[#This Row],[Kolumna1]],0)</f>
        <v>0</v>
      </c>
      <c r="G541" s="8">
        <f>IF(G540-Tabela4[[#This Row],[wielkosc_zamowienia]]+Tabela4[[#This Row],[Kolumna2]]&lt;0,G540+Tabela4[[#This Row],[Kolumna2]],G540-Tabela4[[#This Row],[wielkosc_zamowienia]]+Tabela4[[#This Row],[Kolumna2]])</f>
        <v>6930</v>
      </c>
      <c r="H541" s="8">
        <f>IF(G541-Tabela4[[#This Row],[wielkosc_zamowienia]]+Tabela4[[#This Row],[Kolumna2]]&lt;0,1,0)</f>
        <v>0</v>
      </c>
      <c r="I541" s="8"/>
    </row>
    <row r="542" spans="1:9" x14ac:dyDescent="0.25">
      <c r="A542">
        <v>541</v>
      </c>
      <c r="B542" s="1">
        <v>44461</v>
      </c>
      <c r="C542" s="1" t="str">
        <f>IF(OR(WEEKDAY(Tabela4[[#This Row],[data]])=1,WEEKDAY(Tabela4[[#This Row],[data]])=7),"5000","12000")</f>
        <v>12000</v>
      </c>
      <c r="D542" t="s">
        <v>7</v>
      </c>
      <c r="E542">
        <v>3550</v>
      </c>
      <c r="F542" s="7" t="str">
        <f>IF(Tabela4[[#This Row],[data]]&lt;&gt;B541,Tabela4[[#This Row],[Kolumna1]],0)</f>
        <v>12000</v>
      </c>
      <c r="G542" s="8">
        <f>IF(G541-Tabela4[[#This Row],[wielkosc_zamowienia]]+Tabela4[[#This Row],[Kolumna2]]&lt;0,G541+Tabela4[[#This Row],[Kolumna2]],G541-Tabela4[[#This Row],[wielkosc_zamowienia]]+Tabela4[[#This Row],[Kolumna2]])</f>
        <v>15380</v>
      </c>
      <c r="H542" s="8">
        <f>IF(G542-Tabela4[[#This Row],[wielkosc_zamowienia]]+Tabela4[[#This Row],[Kolumna2]]&lt;0,1,0)</f>
        <v>0</v>
      </c>
      <c r="I542" s="8"/>
    </row>
    <row r="543" spans="1:9" x14ac:dyDescent="0.25">
      <c r="A543">
        <v>542</v>
      </c>
      <c r="B543" s="1">
        <v>44461</v>
      </c>
      <c r="C543" s="1" t="str">
        <f>IF(OR(WEEKDAY(Tabela4[[#This Row],[data]])=1,WEEKDAY(Tabela4[[#This Row],[data]])=7),"5000","12000")</f>
        <v>12000</v>
      </c>
      <c r="D543" t="s">
        <v>6</v>
      </c>
      <c r="E543">
        <v>1280</v>
      </c>
      <c r="F543" s="7">
        <f>IF(Tabela4[[#This Row],[data]]&lt;&gt;B542,Tabela4[[#This Row],[Kolumna1]],0)</f>
        <v>0</v>
      </c>
      <c r="G543" s="8">
        <f>IF(G542-Tabela4[[#This Row],[wielkosc_zamowienia]]+Tabela4[[#This Row],[Kolumna2]]&lt;0,G542+Tabela4[[#This Row],[Kolumna2]],G542-Tabela4[[#This Row],[wielkosc_zamowienia]]+Tabela4[[#This Row],[Kolumna2]])</f>
        <v>14100</v>
      </c>
      <c r="H543" s="8">
        <f>IF(G543-Tabela4[[#This Row],[wielkosc_zamowienia]]+Tabela4[[#This Row],[Kolumna2]]&lt;0,1,0)</f>
        <v>0</v>
      </c>
      <c r="I543" s="8"/>
    </row>
    <row r="544" spans="1:9" x14ac:dyDescent="0.25">
      <c r="A544">
        <v>543</v>
      </c>
      <c r="B544" s="1">
        <v>44462</v>
      </c>
      <c r="C544" s="1" t="str">
        <f>IF(OR(WEEKDAY(Tabela4[[#This Row],[data]])=1,WEEKDAY(Tabela4[[#This Row],[data]])=7),"5000","12000")</f>
        <v>12000</v>
      </c>
      <c r="D544" t="s">
        <v>6</v>
      </c>
      <c r="E544">
        <v>8360</v>
      </c>
      <c r="F544" s="7" t="str">
        <f>IF(Tabela4[[#This Row],[data]]&lt;&gt;B543,Tabela4[[#This Row],[Kolumna1]],0)</f>
        <v>12000</v>
      </c>
      <c r="G544" s="8">
        <f>IF(G543-Tabela4[[#This Row],[wielkosc_zamowienia]]+Tabela4[[#This Row],[Kolumna2]]&lt;0,G543+Tabela4[[#This Row],[Kolumna2]],G543-Tabela4[[#This Row],[wielkosc_zamowienia]]+Tabela4[[#This Row],[Kolumna2]])</f>
        <v>17740</v>
      </c>
      <c r="H544" s="8">
        <f>IF(G544-Tabela4[[#This Row],[wielkosc_zamowienia]]+Tabela4[[#This Row],[Kolumna2]]&lt;0,1,0)</f>
        <v>0</v>
      </c>
      <c r="I544" s="8"/>
    </row>
    <row r="545" spans="1:9" x14ac:dyDescent="0.25">
      <c r="A545">
        <v>544</v>
      </c>
      <c r="B545" s="1">
        <v>44463</v>
      </c>
      <c r="C545" s="1" t="str">
        <f>IF(OR(WEEKDAY(Tabela4[[#This Row],[data]])=1,WEEKDAY(Tabela4[[#This Row],[data]])=7),"5000","12000")</f>
        <v>12000</v>
      </c>
      <c r="D545" t="s">
        <v>7</v>
      </c>
      <c r="E545">
        <v>2930</v>
      </c>
      <c r="F545" s="7" t="str">
        <f>IF(Tabela4[[#This Row],[data]]&lt;&gt;B544,Tabela4[[#This Row],[Kolumna1]],0)</f>
        <v>12000</v>
      </c>
      <c r="G545" s="8">
        <f>IF(G544-Tabela4[[#This Row],[wielkosc_zamowienia]]+Tabela4[[#This Row],[Kolumna2]]&lt;0,G544+Tabela4[[#This Row],[Kolumna2]],G544-Tabela4[[#This Row],[wielkosc_zamowienia]]+Tabela4[[#This Row],[Kolumna2]])</f>
        <v>26810</v>
      </c>
      <c r="H545" s="8">
        <f>IF(G545-Tabela4[[#This Row],[wielkosc_zamowienia]]+Tabela4[[#This Row],[Kolumna2]]&lt;0,1,0)</f>
        <v>0</v>
      </c>
      <c r="I545" s="8"/>
    </row>
    <row r="546" spans="1:9" x14ac:dyDescent="0.25">
      <c r="A546">
        <v>545</v>
      </c>
      <c r="B546" s="1">
        <v>44463</v>
      </c>
      <c r="C546" s="1" t="str">
        <f>IF(OR(WEEKDAY(Tabela4[[#This Row],[data]])=1,WEEKDAY(Tabela4[[#This Row],[data]])=7),"5000","12000")</f>
        <v>12000</v>
      </c>
      <c r="D546" t="s">
        <v>6</v>
      </c>
      <c r="E546">
        <v>9920</v>
      </c>
      <c r="F546" s="7">
        <f>IF(Tabela4[[#This Row],[data]]&lt;&gt;B545,Tabela4[[#This Row],[Kolumna1]],0)</f>
        <v>0</v>
      </c>
      <c r="G546" s="8">
        <f>IF(G545-Tabela4[[#This Row],[wielkosc_zamowienia]]+Tabela4[[#This Row],[Kolumna2]]&lt;0,G545+Tabela4[[#This Row],[Kolumna2]],G545-Tabela4[[#This Row],[wielkosc_zamowienia]]+Tabela4[[#This Row],[Kolumna2]])</f>
        <v>16890</v>
      </c>
      <c r="H546" s="8">
        <f>IF(G546-Tabela4[[#This Row],[wielkosc_zamowienia]]+Tabela4[[#This Row],[Kolumna2]]&lt;0,1,0)</f>
        <v>0</v>
      </c>
      <c r="I546" s="8"/>
    </row>
    <row r="547" spans="1:9" x14ac:dyDescent="0.25">
      <c r="A547">
        <v>546</v>
      </c>
      <c r="B547" s="1">
        <v>44464</v>
      </c>
      <c r="C547" s="1" t="str">
        <f>IF(OR(WEEKDAY(Tabela4[[#This Row],[data]])=1,WEEKDAY(Tabela4[[#This Row],[data]])=7),"5000","12000")</f>
        <v>5000</v>
      </c>
      <c r="D547" t="s">
        <v>6</v>
      </c>
      <c r="E547">
        <v>3140</v>
      </c>
      <c r="F547" s="7" t="str">
        <f>IF(Tabela4[[#This Row],[data]]&lt;&gt;B546,Tabela4[[#This Row],[Kolumna1]],0)</f>
        <v>5000</v>
      </c>
      <c r="G547" s="8">
        <f>IF(G546-Tabela4[[#This Row],[wielkosc_zamowienia]]+Tabela4[[#This Row],[Kolumna2]]&lt;0,G546+Tabela4[[#This Row],[Kolumna2]],G546-Tabela4[[#This Row],[wielkosc_zamowienia]]+Tabela4[[#This Row],[Kolumna2]])</f>
        <v>18750</v>
      </c>
      <c r="H547" s="8">
        <f>IF(G547-Tabela4[[#This Row],[wielkosc_zamowienia]]+Tabela4[[#This Row],[Kolumna2]]&lt;0,1,0)</f>
        <v>0</v>
      </c>
      <c r="I547" s="8"/>
    </row>
    <row r="548" spans="1:9" x14ac:dyDescent="0.25">
      <c r="A548">
        <v>547</v>
      </c>
      <c r="B548" s="1">
        <v>44465</v>
      </c>
      <c r="C548" s="1" t="str">
        <f>IF(OR(WEEKDAY(Tabela4[[#This Row],[data]])=1,WEEKDAY(Tabela4[[#This Row],[data]])=7),"5000","12000")</f>
        <v>5000</v>
      </c>
      <c r="D548" t="s">
        <v>4</v>
      </c>
      <c r="E548">
        <v>1010</v>
      </c>
      <c r="F548" s="7" t="str">
        <f>IF(Tabela4[[#This Row],[data]]&lt;&gt;B547,Tabela4[[#This Row],[Kolumna1]],0)</f>
        <v>5000</v>
      </c>
      <c r="G548" s="8">
        <f>IF(G547-Tabela4[[#This Row],[wielkosc_zamowienia]]+Tabela4[[#This Row],[Kolumna2]]&lt;0,G547+Tabela4[[#This Row],[Kolumna2]],G547-Tabela4[[#This Row],[wielkosc_zamowienia]]+Tabela4[[#This Row],[Kolumna2]])</f>
        <v>22740</v>
      </c>
      <c r="H548" s="8">
        <f>IF(G548-Tabela4[[#This Row],[wielkosc_zamowienia]]+Tabela4[[#This Row],[Kolumna2]]&lt;0,1,0)</f>
        <v>0</v>
      </c>
      <c r="I548" s="8"/>
    </row>
    <row r="549" spans="1:9" x14ac:dyDescent="0.25">
      <c r="A549">
        <v>548</v>
      </c>
      <c r="B549" s="1">
        <v>44466</v>
      </c>
      <c r="C549" s="1" t="str">
        <f>IF(OR(WEEKDAY(Tabela4[[#This Row],[data]])=1,WEEKDAY(Tabela4[[#This Row],[data]])=7),"5000","12000")</f>
        <v>12000</v>
      </c>
      <c r="D549" t="s">
        <v>6</v>
      </c>
      <c r="E549">
        <v>9210</v>
      </c>
      <c r="F549" s="7" t="str">
        <f>IF(Tabela4[[#This Row],[data]]&lt;&gt;B548,Tabela4[[#This Row],[Kolumna1]],0)</f>
        <v>12000</v>
      </c>
      <c r="G549" s="8">
        <f>IF(G548-Tabela4[[#This Row],[wielkosc_zamowienia]]+Tabela4[[#This Row],[Kolumna2]]&lt;0,G548+Tabela4[[#This Row],[Kolumna2]],G548-Tabela4[[#This Row],[wielkosc_zamowienia]]+Tabela4[[#This Row],[Kolumna2]])</f>
        <v>25530</v>
      </c>
      <c r="H549" s="8">
        <f>IF(G549-Tabela4[[#This Row],[wielkosc_zamowienia]]+Tabela4[[#This Row],[Kolumna2]]&lt;0,1,0)</f>
        <v>0</v>
      </c>
      <c r="I549" s="8"/>
    </row>
    <row r="550" spans="1:9" x14ac:dyDescent="0.25">
      <c r="A550">
        <v>549</v>
      </c>
      <c r="B550" s="1">
        <v>44466</v>
      </c>
      <c r="C550" s="1" t="str">
        <f>IF(OR(WEEKDAY(Tabela4[[#This Row],[data]])=1,WEEKDAY(Tabela4[[#This Row],[data]])=7),"5000","12000")</f>
        <v>12000</v>
      </c>
      <c r="D550" t="s">
        <v>7</v>
      </c>
      <c r="E550">
        <v>1880</v>
      </c>
      <c r="F550" s="7">
        <f>IF(Tabela4[[#This Row],[data]]&lt;&gt;B549,Tabela4[[#This Row],[Kolumna1]],0)</f>
        <v>0</v>
      </c>
      <c r="G550" s="8">
        <f>IF(G549-Tabela4[[#This Row],[wielkosc_zamowienia]]+Tabela4[[#This Row],[Kolumna2]]&lt;0,G549+Tabela4[[#This Row],[Kolumna2]],G549-Tabela4[[#This Row],[wielkosc_zamowienia]]+Tabela4[[#This Row],[Kolumna2]])</f>
        <v>23650</v>
      </c>
      <c r="H550" s="8">
        <f>IF(G550-Tabela4[[#This Row],[wielkosc_zamowienia]]+Tabela4[[#This Row],[Kolumna2]]&lt;0,1,0)</f>
        <v>0</v>
      </c>
      <c r="I550" s="8"/>
    </row>
    <row r="551" spans="1:9" x14ac:dyDescent="0.25">
      <c r="A551">
        <v>550</v>
      </c>
      <c r="B551" s="1">
        <v>44467</v>
      </c>
      <c r="C551" s="1" t="str">
        <f>IF(OR(WEEKDAY(Tabela4[[#This Row],[data]])=1,WEEKDAY(Tabela4[[#This Row],[data]])=7),"5000","12000")</f>
        <v>12000</v>
      </c>
      <c r="D551" t="s">
        <v>5</v>
      </c>
      <c r="E551">
        <v>5080</v>
      </c>
      <c r="F551" s="7" t="str">
        <f>IF(Tabela4[[#This Row],[data]]&lt;&gt;B550,Tabela4[[#This Row],[Kolumna1]],0)</f>
        <v>12000</v>
      </c>
      <c r="G551" s="8">
        <f>IF(G550-Tabela4[[#This Row],[wielkosc_zamowienia]]+Tabela4[[#This Row],[Kolumna2]]&lt;0,G550+Tabela4[[#This Row],[Kolumna2]],G550-Tabela4[[#This Row],[wielkosc_zamowienia]]+Tabela4[[#This Row],[Kolumna2]])</f>
        <v>30570</v>
      </c>
      <c r="H551" s="8">
        <f>IF(G551-Tabela4[[#This Row],[wielkosc_zamowienia]]+Tabela4[[#This Row],[Kolumna2]]&lt;0,1,0)</f>
        <v>0</v>
      </c>
      <c r="I551" s="8"/>
    </row>
    <row r="552" spans="1:9" x14ac:dyDescent="0.25">
      <c r="A552">
        <v>551</v>
      </c>
      <c r="B552" s="1">
        <v>44467</v>
      </c>
      <c r="C552" s="1" t="str">
        <f>IF(OR(WEEKDAY(Tabela4[[#This Row],[data]])=1,WEEKDAY(Tabela4[[#This Row],[data]])=7),"5000","12000")</f>
        <v>12000</v>
      </c>
      <c r="D552" t="s">
        <v>7</v>
      </c>
      <c r="E552">
        <v>6540</v>
      </c>
      <c r="F552" s="7">
        <f>IF(Tabela4[[#This Row],[data]]&lt;&gt;B551,Tabela4[[#This Row],[Kolumna1]],0)</f>
        <v>0</v>
      </c>
      <c r="G552" s="8">
        <f>IF(G551-Tabela4[[#This Row],[wielkosc_zamowienia]]+Tabela4[[#This Row],[Kolumna2]]&lt;0,G551+Tabela4[[#This Row],[Kolumna2]],G551-Tabela4[[#This Row],[wielkosc_zamowienia]]+Tabela4[[#This Row],[Kolumna2]])</f>
        <v>24030</v>
      </c>
      <c r="H552" s="8">
        <f>IF(G552-Tabela4[[#This Row],[wielkosc_zamowienia]]+Tabela4[[#This Row],[Kolumna2]]&lt;0,1,0)</f>
        <v>0</v>
      </c>
      <c r="I552" s="8"/>
    </row>
    <row r="553" spans="1:9" x14ac:dyDescent="0.25">
      <c r="A553">
        <v>552</v>
      </c>
      <c r="B553" s="1">
        <v>44468</v>
      </c>
      <c r="C553" s="1" t="str">
        <f>IF(OR(WEEKDAY(Tabela4[[#This Row],[data]])=1,WEEKDAY(Tabela4[[#This Row],[data]])=7),"5000","12000")</f>
        <v>12000</v>
      </c>
      <c r="D553" t="s">
        <v>6</v>
      </c>
      <c r="E553">
        <v>3250</v>
      </c>
      <c r="F553" s="7" t="str">
        <f>IF(Tabela4[[#This Row],[data]]&lt;&gt;B552,Tabela4[[#This Row],[Kolumna1]],0)</f>
        <v>12000</v>
      </c>
      <c r="G553" s="8">
        <f>IF(G552-Tabela4[[#This Row],[wielkosc_zamowienia]]+Tabela4[[#This Row],[Kolumna2]]&lt;0,G552+Tabela4[[#This Row],[Kolumna2]],G552-Tabela4[[#This Row],[wielkosc_zamowienia]]+Tabela4[[#This Row],[Kolumna2]])</f>
        <v>32780</v>
      </c>
      <c r="H553" s="8">
        <f>IF(G553-Tabela4[[#This Row],[wielkosc_zamowienia]]+Tabela4[[#This Row],[Kolumna2]]&lt;0,1,0)</f>
        <v>0</v>
      </c>
      <c r="I553" s="8"/>
    </row>
    <row r="554" spans="1:9" x14ac:dyDescent="0.25">
      <c r="A554">
        <v>553</v>
      </c>
      <c r="B554" s="1">
        <v>44469</v>
      </c>
      <c r="C554" s="1" t="str">
        <f>IF(OR(WEEKDAY(Tabela4[[#This Row],[data]])=1,WEEKDAY(Tabela4[[#This Row],[data]])=7),"5000","12000")</f>
        <v>12000</v>
      </c>
      <c r="D554" t="s">
        <v>4</v>
      </c>
      <c r="E554">
        <v>5080</v>
      </c>
      <c r="F554" s="7" t="str">
        <f>IF(Tabela4[[#This Row],[data]]&lt;&gt;B553,Tabela4[[#This Row],[Kolumna1]],0)</f>
        <v>12000</v>
      </c>
      <c r="G554" s="8">
        <f>IF(G553-Tabela4[[#This Row],[wielkosc_zamowienia]]+Tabela4[[#This Row],[Kolumna2]]&lt;0,G553+Tabela4[[#This Row],[Kolumna2]],G553-Tabela4[[#This Row],[wielkosc_zamowienia]]+Tabela4[[#This Row],[Kolumna2]])</f>
        <v>39700</v>
      </c>
      <c r="H554" s="8">
        <f>IF(G554-Tabela4[[#This Row],[wielkosc_zamowienia]]+Tabela4[[#This Row],[Kolumna2]]&lt;0,1,0)</f>
        <v>0</v>
      </c>
      <c r="I554" s="8"/>
    </row>
    <row r="555" spans="1:9" x14ac:dyDescent="0.25">
      <c r="A555">
        <v>554</v>
      </c>
      <c r="B555" s="1">
        <v>44469</v>
      </c>
      <c r="C555" s="1" t="str">
        <f>IF(OR(WEEKDAY(Tabela4[[#This Row],[data]])=1,WEEKDAY(Tabela4[[#This Row],[data]])=7),"5000","12000")</f>
        <v>12000</v>
      </c>
      <c r="D555" t="s">
        <v>5</v>
      </c>
      <c r="E555">
        <v>7660</v>
      </c>
      <c r="F555" s="7">
        <f>IF(Tabela4[[#This Row],[data]]&lt;&gt;B554,Tabela4[[#This Row],[Kolumna1]],0)</f>
        <v>0</v>
      </c>
      <c r="G555" s="8">
        <f>IF(G554-Tabela4[[#This Row],[wielkosc_zamowienia]]+Tabela4[[#This Row],[Kolumna2]]&lt;0,G554+Tabela4[[#This Row],[Kolumna2]],G554-Tabela4[[#This Row],[wielkosc_zamowienia]]+Tabela4[[#This Row],[Kolumna2]])</f>
        <v>32040</v>
      </c>
      <c r="H555" s="8">
        <f>IF(G555-Tabela4[[#This Row],[wielkosc_zamowienia]]+Tabela4[[#This Row],[Kolumna2]]&lt;0,1,0)</f>
        <v>0</v>
      </c>
      <c r="I555" s="8"/>
    </row>
    <row r="556" spans="1:9" x14ac:dyDescent="0.25">
      <c r="A556">
        <v>555</v>
      </c>
      <c r="B556" s="1">
        <v>44470</v>
      </c>
      <c r="C556" s="1" t="str">
        <f>IF(OR(WEEKDAY(Tabela4[[#This Row],[data]])=1,WEEKDAY(Tabela4[[#This Row],[data]])=7),"5000","12000")</f>
        <v>12000</v>
      </c>
      <c r="D556" t="s">
        <v>7</v>
      </c>
      <c r="E556">
        <v>7840</v>
      </c>
      <c r="F556" s="7" t="str">
        <f>IF(Tabela4[[#This Row],[data]]&lt;&gt;B555,Tabela4[[#This Row],[Kolumna1]],0)</f>
        <v>12000</v>
      </c>
      <c r="G556" s="8">
        <f>IF(G555-Tabela4[[#This Row],[wielkosc_zamowienia]]+Tabela4[[#This Row],[Kolumna2]]&lt;0,G555+Tabela4[[#This Row],[Kolumna2]],G555-Tabela4[[#This Row],[wielkosc_zamowienia]]+Tabela4[[#This Row],[Kolumna2]])</f>
        <v>36200</v>
      </c>
      <c r="H556" s="8">
        <f>IF(G556-Tabela4[[#This Row],[wielkosc_zamowienia]]+Tabela4[[#This Row],[Kolumna2]]&lt;0,1,0)</f>
        <v>0</v>
      </c>
      <c r="I556" s="8"/>
    </row>
    <row r="557" spans="1:9" x14ac:dyDescent="0.25">
      <c r="A557">
        <v>556</v>
      </c>
      <c r="B557" s="1">
        <v>44470</v>
      </c>
      <c r="C557" s="1" t="str">
        <f>IF(OR(WEEKDAY(Tabela4[[#This Row],[data]])=1,WEEKDAY(Tabela4[[#This Row],[data]])=7),"5000","12000")</f>
        <v>12000</v>
      </c>
      <c r="D557" t="s">
        <v>6</v>
      </c>
      <c r="E557">
        <v>2060</v>
      </c>
      <c r="F557" s="7">
        <f>IF(Tabela4[[#This Row],[data]]&lt;&gt;B556,Tabela4[[#This Row],[Kolumna1]],0)</f>
        <v>0</v>
      </c>
      <c r="G557" s="8">
        <f>IF(G556-Tabela4[[#This Row],[wielkosc_zamowienia]]+Tabela4[[#This Row],[Kolumna2]]&lt;0,G556+Tabela4[[#This Row],[Kolumna2]],G556-Tabela4[[#This Row],[wielkosc_zamowienia]]+Tabela4[[#This Row],[Kolumna2]])</f>
        <v>34140</v>
      </c>
      <c r="H557" s="8">
        <f>IF(G557-Tabela4[[#This Row],[wielkosc_zamowienia]]+Tabela4[[#This Row],[Kolumna2]]&lt;0,1,0)</f>
        <v>0</v>
      </c>
      <c r="I557" s="8"/>
    </row>
    <row r="558" spans="1:9" x14ac:dyDescent="0.25">
      <c r="A558">
        <v>557</v>
      </c>
      <c r="B558" s="1">
        <v>44471</v>
      </c>
      <c r="C558" s="1" t="str">
        <f>IF(OR(WEEKDAY(Tabela4[[#This Row],[data]])=1,WEEKDAY(Tabela4[[#This Row],[data]])=7),"5000","12000")</f>
        <v>5000</v>
      </c>
      <c r="D558" t="s">
        <v>5</v>
      </c>
      <c r="E558">
        <v>1010</v>
      </c>
      <c r="F558" s="7" t="str">
        <f>IF(Tabela4[[#This Row],[data]]&lt;&gt;B557,Tabela4[[#This Row],[Kolumna1]],0)</f>
        <v>5000</v>
      </c>
      <c r="G558" s="8">
        <f>IF(G557-Tabela4[[#This Row],[wielkosc_zamowienia]]+Tabela4[[#This Row],[Kolumna2]]&lt;0,G557+Tabela4[[#This Row],[Kolumna2]],G557-Tabela4[[#This Row],[wielkosc_zamowienia]]+Tabela4[[#This Row],[Kolumna2]])</f>
        <v>38130</v>
      </c>
      <c r="H558" s="8">
        <f>IF(G558-Tabela4[[#This Row],[wielkosc_zamowienia]]+Tabela4[[#This Row],[Kolumna2]]&lt;0,1,0)</f>
        <v>0</v>
      </c>
      <c r="I558" s="8"/>
    </row>
    <row r="559" spans="1:9" x14ac:dyDescent="0.25">
      <c r="A559">
        <v>558</v>
      </c>
      <c r="B559" s="1">
        <v>44472</v>
      </c>
      <c r="C559" s="1" t="str">
        <f>IF(OR(WEEKDAY(Tabela4[[#This Row],[data]])=1,WEEKDAY(Tabela4[[#This Row],[data]])=7),"5000","12000")</f>
        <v>5000</v>
      </c>
      <c r="D559" t="s">
        <v>5</v>
      </c>
      <c r="E559">
        <v>7540</v>
      </c>
      <c r="F559" s="7" t="str">
        <f>IF(Tabela4[[#This Row],[data]]&lt;&gt;B558,Tabela4[[#This Row],[Kolumna1]],0)</f>
        <v>5000</v>
      </c>
      <c r="G559" s="8">
        <f>IF(G558-Tabela4[[#This Row],[wielkosc_zamowienia]]+Tabela4[[#This Row],[Kolumna2]]&lt;0,G558+Tabela4[[#This Row],[Kolumna2]],G558-Tabela4[[#This Row],[wielkosc_zamowienia]]+Tabela4[[#This Row],[Kolumna2]])</f>
        <v>35590</v>
      </c>
      <c r="H559" s="8">
        <f>IF(G559-Tabela4[[#This Row],[wielkosc_zamowienia]]+Tabela4[[#This Row],[Kolumna2]]&lt;0,1,0)</f>
        <v>0</v>
      </c>
      <c r="I559" s="8"/>
    </row>
    <row r="560" spans="1:9" x14ac:dyDescent="0.25">
      <c r="A560">
        <v>559</v>
      </c>
      <c r="B560" s="1">
        <v>44472</v>
      </c>
      <c r="C560" s="1" t="str">
        <f>IF(OR(WEEKDAY(Tabela4[[#This Row],[data]])=1,WEEKDAY(Tabela4[[#This Row],[data]])=7),"5000","12000")</f>
        <v>5000</v>
      </c>
      <c r="D560" t="s">
        <v>7</v>
      </c>
      <c r="E560">
        <v>6350</v>
      </c>
      <c r="F560" s="7">
        <f>IF(Tabela4[[#This Row],[data]]&lt;&gt;B559,Tabela4[[#This Row],[Kolumna1]],0)</f>
        <v>0</v>
      </c>
      <c r="G560" s="8">
        <f>IF(G559-Tabela4[[#This Row],[wielkosc_zamowienia]]+Tabela4[[#This Row],[Kolumna2]]&lt;0,G559+Tabela4[[#This Row],[Kolumna2]],G559-Tabela4[[#This Row],[wielkosc_zamowienia]]+Tabela4[[#This Row],[Kolumna2]])</f>
        <v>29240</v>
      </c>
      <c r="H560" s="8">
        <f>IF(G560-Tabela4[[#This Row],[wielkosc_zamowienia]]+Tabela4[[#This Row],[Kolumna2]]&lt;0,1,0)</f>
        <v>0</v>
      </c>
      <c r="I560" s="8"/>
    </row>
    <row r="561" spans="1:9" x14ac:dyDescent="0.25">
      <c r="A561">
        <v>560</v>
      </c>
      <c r="B561" s="1">
        <v>44472</v>
      </c>
      <c r="C561" s="1" t="str">
        <f>IF(OR(WEEKDAY(Tabela4[[#This Row],[data]])=1,WEEKDAY(Tabela4[[#This Row],[data]])=7),"5000","12000")</f>
        <v>5000</v>
      </c>
      <c r="D561" t="s">
        <v>4</v>
      </c>
      <c r="E561">
        <v>9160</v>
      </c>
      <c r="F561" s="7">
        <f>IF(Tabela4[[#This Row],[data]]&lt;&gt;B560,Tabela4[[#This Row],[Kolumna1]],0)</f>
        <v>0</v>
      </c>
      <c r="G561" s="8">
        <f>IF(G560-Tabela4[[#This Row],[wielkosc_zamowienia]]+Tabela4[[#This Row],[Kolumna2]]&lt;0,G560+Tabela4[[#This Row],[Kolumna2]],G560-Tabela4[[#This Row],[wielkosc_zamowienia]]+Tabela4[[#This Row],[Kolumna2]])</f>
        <v>20080</v>
      </c>
      <c r="H561" s="8">
        <f>IF(G561-Tabela4[[#This Row],[wielkosc_zamowienia]]+Tabela4[[#This Row],[Kolumna2]]&lt;0,1,0)</f>
        <v>0</v>
      </c>
      <c r="I561" s="8"/>
    </row>
    <row r="562" spans="1:9" x14ac:dyDescent="0.25">
      <c r="A562">
        <v>561</v>
      </c>
      <c r="B562" s="1">
        <v>44473</v>
      </c>
      <c r="C562" s="1" t="str">
        <f>IF(OR(WEEKDAY(Tabela4[[#This Row],[data]])=1,WEEKDAY(Tabela4[[#This Row],[data]])=7),"5000","12000")</f>
        <v>12000</v>
      </c>
      <c r="D562" t="s">
        <v>5</v>
      </c>
      <c r="E562">
        <v>9800</v>
      </c>
      <c r="F562" s="7" t="str">
        <f>IF(Tabela4[[#This Row],[data]]&lt;&gt;B561,Tabela4[[#This Row],[Kolumna1]],0)</f>
        <v>12000</v>
      </c>
      <c r="G562" s="8">
        <f>IF(G561-Tabela4[[#This Row],[wielkosc_zamowienia]]+Tabela4[[#This Row],[Kolumna2]]&lt;0,G561+Tabela4[[#This Row],[Kolumna2]],G561-Tabela4[[#This Row],[wielkosc_zamowienia]]+Tabela4[[#This Row],[Kolumna2]])</f>
        <v>22280</v>
      </c>
      <c r="H562" s="8">
        <f>IF(G562-Tabela4[[#This Row],[wielkosc_zamowienia]]+Tabela4[[#This Row],[Kolumna2]]&lt;0,1,0)</f>
        <v>0</v>
      </c>
      <c r="I562" s="8"/>
    </row>
    <row r="563" spans="1:9" x14ac:dyDescent="0.25">
      <c r="A563">
        <v>562</v>
      </c>
      <c r="B563" s="1">
        <v>44473</v>
      </c>
      <c r="C563" s="1" t="str">
        <f>IF(OR(WEEKDAY(Tabela4[[#This Row],[data]])=1,WEEKDAY(Tabela4[[#This Row],[data]])=7),"5000","12000")</f>
        <v>12000</v>
      </c>
      <c r="D563" t="s">
        <v>7</v>
      </c>
      <c r="E563">
        <v>4990</v>
      </c>
      <c r="F563" s="7">
        <f>IF(Tabela4[[#This Row],[data]]&lt;&gt;B562,Tabela4[[#This Row],[Kolumna1]],0)</f>
        <v>0</v>
      </c>
      <c r="G563" s="8">
        <f>IF(G562-Tabela4[[#This Row],[wielkosc_zamowienia]]+Tabela4[[#This Row],[Kolumna2]]&lt;0,G562+Tabela4[[#This Row],[Kolumna2]],G562-Tabela4[[#This Row],[wielkosc_zamowienia]]+Tabela4[[#This Row],[Kolumna2]])</f>
        <v>17290</v>
      </c>
      <c r="H563" s="8">
        <f>IF(G563-Tabela4[[#This Row],[wielkosc_zamowienia]]+Tabela4[[#This Row],[Kolumna2]]&lt;0,1,0)</f>
        <v>0</v>
      </c>
      <c r="I563" s="8"/>
    </row>
    <row r="564" spans="1:9" x14ac:dyDescent="0.25">
      <c r="A564">
        <v>563</v>
      </c>
      <c r="B564" s="1">
        <v>44474</v>
      </c>
      <c r="C564" s="1" t="str">
        <f>IF(OR(WEEKDAY(Tabela4[[#This Row],[data]])=1,WEEKDAY(Tabela4[[#This Row],[data]])=7),"5000","12000")</f>
        <v>12000</v>
      </c>
      <c r="D564" t="s">
        <v>6</v>
      </c>
      <c r="E564">
        <v>5220</v>
      </c>
      <c r="F564" s="7" t="str">
        <f>IF(Tabela4[[#This Row],[data]]&lt;&gt;B563,Tabela4[[#This Row],[Kolumna1]],0)</f>
        <v>12000</v>
      </c>
      <c r="G564" s="8">
        <f>IF(G563-Tabela4[[#This Row],[wielkosc_zamowienia]]+Tabela4[[#This Row],[Kolumna2]]&lt;0,G563+Tabela4[[#This Row],[Kolumna2]],G563-Tabela4[[#This Row],[wielkosc_zamowienia]]+Tabela4[[#This Row],[Kolumna2]])</f>
        <v>24070</v>
      </c>
      <c r="H564" s="8">
        <f>IF(G564-Tabela4[[#This Row],[wielkosc_zamowienia]]+Tabela4[[#This Row],[Kolumna2]]&lt;0,1,0)</f>
        <v>0</v>
      </c>
      <c r="I564" s="8"/>
    </row>
    <row r="565" spans="1:9" x14ac:dyDescent="0.25">
      <c r="A565">
        <v>564</v>
      </c>
      <c r="B565" s="1">
        <v>44474</v>
      </c>
      <c r="C565" s="1" t="str">
        <f>IF(OR(WEEKDAY(Tabela4[[#This Row],[data]])=1,WEEKDAY(Tabela4[[#This Row],[data]])=7),"5000","12000")</f>
        <v>12000</v>
      </c>
      <c r="D565" t="s">
        <v>4</v>
      </c>
      <c r="E565">
        <v>3610</v>
      </c>
      <c r="F565" s="7">
        <f>IF(Tabela4[[#This Row],[data]]&lt;&gt;B564,Tabela4[[#This Row],[Kolumna1]],0)</f>
        <v>0</v>
      </c>
      <c r="G565" s="8">
        <f>IF(G564-Tabela4[[#This Row],[wielkosc_zamowienia]]+Tabela4[[#This Row],[Kolumna2]]&lt;0,G564+Tabela4[[#This Row],[Kolumna2]],G564-Tabela4[[#This Row],[wielkosc_zamowienia]]+Tabela4[[#This Row],[Kolumna2]])</f>
        <v>20460</v>
      </c>
      <c r="H565" s="8">
        <f>IF(G565-Tabela4[[#This Row],[wielkosc_zamowienia]]+Tabela4[[#This Row],[Kolumna2]]&lt;0,1,0)</f>
        <v>0</v>
      </c>
      <c r="I565" s="8"/>
    </row>
    <row r="566" spans="1:9" x14ac:dyDescent="0.25">
      <c r="A566">
        <v>565</v>
      </c>
      <c r="B566" s="1">
        <v>44474</v>
      </c>
      <c r="C566" s="1" t="str">
        <f>IF(OR(WEEKDAY(Tabela4[[#This Row],[data]])=1,WEEKDAY(Tabela4[[#This Row],[data]])=7),"5000","12000")</f>
        <v>12000</v>
      </c>
      <c r="D566" t="s">
        <v>5</v>
      </c>
      <c r="E566">
        <v>5150</v>
      </c>
      <c r="F566" s="7">
        <f>IF(Tabela4[[#This Row],[data]]&lt;&gt;B565,Tabela4[[#This Row],[Kolumna1]],0)</f>
        <v>0</v>
      </c>
      <c r="G566" s="8">
        <f>IF(G565-Tabela4[[#This Row],[wielkosc_zamowienia]]+Tabela4[[#This Row],[Kolumna2]]&lt;0,G565+Tabela4[[#This Row],[Kolumna2]],G565-Tabela4[[#This Row],[wielkosc_zamowienia]]+Tabela4[[#This Row],[Kolumna2]])</f>
        <v>15310</v>
      </c>
      <c r="H566" s="8">
        <f>IF(G566-Tabela4[[#This Row],[wielkosc_zamowienia]]+Tabela4[[#This Row],[Kolumna2]]&lt;0,1,0)</f>
        <v>0</v>
      </c>
      <c r="I566" s="8"/>
    </row>
    <row r="567" spans="1:9" x14ac:dyDescent="0.25">
      <c r="A567">
        <v>566</v>
      </c>
      <c r="B567" s="1">
        <v>44475</v>
      </c>
      <c r="C567" s="1" t="str">
        <f>IF(OR(WEEKDAY(Tabela4[[#This Row],[data]])=1,WEEKDAY(Tabela4[[#This Row],[data]])=7),"5000","12000")</f>
        <v>12000</v>
      </c>
      <c r="D567" t="s">
        <v>6</v>
      </c>
      <c r="E567">
        <v>2500</v>
      </c>
      <c r="F567" s="7" t="str">
        <f>IF(Tabela4[[#This Row],[data]]&lt;&gt;B566,Tabela4[[#This Row],[Kolumna1]],0)</f>
        <v>12000</v>
      </c>
      <c r="G567" s="8">
        <f>IF(G566-Tabela4[[#This Row],[wielkosc_zamowienia]]+Tabela4[[#This Row],[Kolumna2]]&lt;0,G566+Tabela4[[#This Row],[Kolumna2]],G566-Tabela4[[#This Row],[wielkosc_zamowienia]]+Tabela4[[#This Row],[Kolumna2]])</f>
        <v>24810</v>
      </c>
      <c r="H567" s="8">
        <f>IF(G567-Tabela4[[#This Row],[wielkosc_zamowienia]]+Tabela4[[#This Row],[Kolumna2]]&lt;0,1,0)</f>
        <v>0</v>
      </c>
      <c r="I567" s="8"/>
    </row>
    <row r="568" spans="1:9" x14ac:dyDescent="0.25">
      <c r="A568">
        <v>567</v>
      </c>
      <c r="B568" s="1">
        <v>44475</v>
      </c>
      <c r="C568" s="1" t="str">
        <f>IF(OR(WEEKDAY(Tabela4[[#This Row],[data]])=1,WEEKDAY(Tabela4[[#This Row],[data]])=7),"5000","12000")</f>
        <v>12000</v>
      </c>
      <c r="D568" t="s">
        <v>5</v>
      </c>
      <c r="E568">
        <v>8900</v>
      </c>
      <c r="F568" s="7">
        <f>IF(Tabela4[[#This Row],[data]]&lt;&gt;B567,Tabela4[[#This Row],[Kolumna1]],0)</f>
        <v>0</v>
      </c>
      <c r="G568" s="8">
        <f>IF(G567-Tabela4[[#This Row],[wielkosc_zamowienia]]+Tabela4[[#This Row],[Kolumna2]]&lt;0,G567+Tabela4[[#This Row],[Kolumna2]],G567-Tabela4[[#This Row],[wielkosc_zamowienia]]+Tabela4[[#This Row],[Kolumna2]])</f>
        <v>15910</v>
      </c>
      <c r="H568" s="8">
        <f>IF(G568-Tabela4[[#This Row],[wielkosc_zamowienia]]+Tabela4[[#This Row],[Kolumna2]]&lt;0,1,0)</f>
        <v>0</v>
      </c>
      <c r="I568" s="8"/>
    </row>
    <row r="569" spans="1:9" x14ac:dyDescent="0.25">
      <c r="A569">
        <v>568</v>
      </c>
      <c r="B569" s="1">
        <v>44475</v>
      </c>
      <c r="C569" s="1" t="str">
        <f>IF(OR(WEEKDAY(Tabela4[[#This Row],[data]])=1,WEEKDAY(Tabela4[[#This Row],[data]])=7),"5000","12000")</f>
        <v>12000</v>
      </c>
      <c r="D569" t="s">
        <v>7</v>
      </c>
      <c r="E569">
        <v>2040</v>
      </c>
      <c r="F569" s="7">
        <f>IF(Tabela4[[#This Row],[data]]&lt;&gt;B568,Tabela4[[#This Row],[Kolumna1]],0)</f>
        <v>0</v>
      </c>
      <c r="G569" s="8">
        <f>IF(G568-Tabela4[[#This Row],[wielkosc_zamowienia]]+Tabela4[[#This Row],[Kolumna2]]&lt;0,G568+Tabela4[[#This Row],[Kolumna2]],G568-Tabela4[[#This Row],[wielkosc_zamowienia]]+Tabela4[[#This Row],[Kolumna2]])</f>
        <v>13870</v>
      </c>
      <c r="H569" s="8">
        <f>IF(G569-Tabela4[[#This Row],[wielkosc_zamowienia]]+Tabela4[[#This Row],[Kolumna2]]&lt;0,1,0)</f>
        <v>0</v>
      </c>
      <c r="I569" s="8"/>
    </row>
    <row r="570" spans="1:9" x14ac:dyDescent="0.25">
      <c r="A570">
        <v>569</v>
      </c>
      <c r="B570" s="1">
        <v>44476</v>
      </c>
      <c r="C570" s="1" t="str">
        <f>IF(OR(WEEKDAY(Tabela4[[#This Row],[data]])=1,WEEKDAY(Tabela4[[#This Row],[data]])=7),"5000","12000")</f>
        <v>12000</v>
      </c>
      <c r="D570" t="s">
        <v>4</v>
      </c>
      <c r="E570">
        <v>8930</v>
      </c>
      <c r="F570" s="7" t="str">
        <f>IF(Tabela4[[#This Row],[data]]&lt;&gt;B569,Tabela4[[#This Row],[Kolumna1]],0)</f>
        <v>12000</v>
      </c>
      <c r="G570" s="8">
        <f>IF(G569-Tabela4[[#This Row],[wielkosc_zamowienia]]+Tabela4[[#This Row],[Kolumna2]]&lt;0,G569+Tabela4[[#This Row],[Kolumna2]],G569-Tabela4[[#This Row],[wielkosc_zamowienia]]+Tabela4[[#This Row],[Kolumna2]])</f>
        <v>16940</v>
      </c>
      <c r="H570" s="8">
        <f>IF(G570-Tabela4[[#This Row],[wielkosc_zamowienia]]+Tabela4[[#This Row],[Kolumna2]]&lt;0,1,0)</f>
        <v>0</v>
      </c>
      <c r="I570" s="8"/>
    </row>
    <row r="571" spans="1:9" x14ac:dyDescent="0.25">
      <c r="A571">
        <v>570</v>
      </c>
      <c r="B571" s="1">
        <v>44477</v>
      </c>
      <c r="C571" s="1" t="str">
        <f>IF(OR(WEEKDAY(Tabela4[[#This Row],[data]])=1,WEEKDAY(Tabela4[[#This Row],[data]])=7),"5000","12000")</f>
        <v>12000</v>
      </c>
      <c r="D571" t="s">
        <v>5</v>
      </c>
      <c r="E571">
        <v>4980</v>
      </c>
      <c r="F571" s="7" t="str">
        <f>IF(Tabela4[[#This Row],[data]]&lt;&gt;B570,Tabela4[[#This Row],[Kolumna1]],0)</f>
        <v>12000</v>
      </c>
      <c r="G571" s="8">
        <f>IF(G570-Tabela4[[#This Row],[wielkosc_zamowienia]]+Tabela4[[#This Row],[Kolumna2]]&lt;0,G570+Tabela4[[#This Row],[Kolumna2]],G570-Tabela4[[#This Row],[wielkosc_zamowienia]]+Tabela4[[#This Row],[Kolumna2]])</f>
        <v>23960</v>
      </c>
      <c r="H571" s="8">
        <f>IF(G571-Tabela4[[#This Row],[wielkosc_zamowienia]]+Tabela4[[#This Row],[Kolumna2]]&lt;0,1,0)</f>
        <v>0</v>
      </c>
      <c r="I571" s="8"/>
    </row>
    <row r="572" spans="1:9" x14ac:dyDescent="0.25">
      <c r="A572">
        <v>571</v>
      </c>
      <c r="B572" s="1">
        <v>44477</v>
      </c>
      <c r="C572" s="1" t="str">
        <f>IF(OR(WEEKDAY(Tabela4[[#This Row],[data]])=1,WEEKDAY(Tabela4[[#This Row],[data]])=7),"5000","12000")</f>
        <v>12000</v>
      </c>
      <c r="D572" t="s">
        <v>6</v>
      </c>
      <c r="E572">
        <v>7120</v>
      </c>
      <c r="F572" s="7">
        <f>IF(Tabela4[[#This Row],[data]]&lt;&gt;B571,Tabela4[[#This Row],[Kolumna1]],0)</f>
        <v>0</v>
      </c>
      <c r="G572" s="8">
        <f>IF(G571-Tabela4[[#This Row],[wielkosc_zamowienia]]+Tabela4[[#This Row],[Kolumna2]]&lt;0,G571+Tabela4[[#This Row],[Kolumna2]],G571-Tabela4[[#This Row],[wielkosc_zamowienia]]+Tabela4[[#This Row],[Kolumna2]])</f>
        <v>16840</v>
      </c>
      <c r="H572" s="8">
        <f>IF(G572-Tabela4[[#This Row],[wielkosc_zamowienia]]+Tabela4[[#This Row],[Kolumna2]]&lt;0,1,0)</f>
        <v>0</v>
      </c>
      <c r="I572" s="8"/>
    </row>
    <row r="573" spans="1:9" x14ac:dyDescent="0.25">
      <c r="A573">
        <v>572</v>
      </c>
      <c r="B573" s="1">
        <v>44477</v>
      </c>
      <c r="C573" s="1" t="str">
        <f>IF(OR(WEEKDAY(Tabela4[[#This Row],[data]])=1,WEEKDAY(Tabela4[[#This Row],[data]])=7),"5000","12000")</f>
        <v>12000</v>
      </c>
      <c r="D573" t="s">
        <v>4</v>
      </c>
      <c r="E573">
        <v>1780</v>
      </c>
      <c r="F573" s="7">
        <f>IF(Tabela4[[#This Row],[data]]&lt;&gt;B572,Tabela4[[#This Row],[Kolumna1]],0)</f>
        <v>0</v>
      </c>
      <c r="G573" s="8">
        <f>IF(G572-Tabela4[[#This Row],[wielkosc_zamowienia]]+Tabela4[[#This Row],[Kolumna2]]&lt;0,G572+Tabela4[[#This Row],[Kolumna2]],G572-Tabela4[[#This Row],[wielkosc_zamowienia]]+Tabela4[[#This Row],[Kolumna2]])</f>
        <v>15060</v>
      </c>
      <c r="H573" s="8">
        <f>IF(G573-Tabela4[[#This Row],[wielkosc_zamowienia]]+Tabela4[[#This Row],[Kolumna2]]&lt;0,1,0)</f>
        <v>0</v>
      </c>
      <c r="I573" s="8"/>
    </row>
    <row r="574" spans="1:9" x14ac:dyDescent="0.25">
      <c r="A574">
        <v>573</v>
      </c>
      <c r="B574" s="1">
        <v>44478</v>
      </c>
      <c r="C574" s="1" t="str">
        <f>IF(OR(WEEKDAY(Tabela4[[#This Row],[data]])=1,WEEKDAY(Tabela4[[#This Row],[data]])=7),"5000","12000")</f>
        <v>5000</v>
      </c>
      <c r="D574" t="s">
        <v>5</v>
      </c>
      <c r="E574">
        <v>8360</v>
      </c>
      <c r="F574" s="7" t="str">
        <f>IF(Tabela4[[#This Row],[data]]&lt;&gt;B573,Tabela4[[#This Row],[Kolumna1]],0)</f>
        <v>5000</v>
      </c>
      <c r="G574" s="8">
        <f>IF(G573-Tabela4[[#This Row],[wielkosc_zamowienia]]+Tabela4[[#This Row],[Kolumna2]]&lt;0,G573+Tabela4[[#This Row],[Kolumna2]],G573-Tabela4[[#This Row],[wielkosc_zamowienia]]+Tabela4[[#This Row],[Kolumna2]])</f>
        <v>11700</v>
      </c>
      <c r="H574" s="8">
        <f>IF(G574-Tabela4[[#This Row],[wielkosc_zamowienia]]+Tabela4[[#This Row],[Kolumna2]]&lt;0,1,0)</f>
        <v>0</v>
      </c>
      <c r="I574" s="8"/>
    </row>
    <row r="575" spans="1:9" x14ac:dyDescent="0.25">
      <c r="A575">
        <v>574</v>
      </c>
      <c r="B575" s="1">
        <v>44478</v>
      </c>
      <c r="C575" s="1" t="str">
        <f>IF(OR(WEEKDAY(Tabela4[[#This Row],[data]])=1,WEEKDAY(Tabela4[[#This Row],[data]])=7),"5000","12000")</f>
        <v>5000</v>
      </c>
      <c r="D575" t="s">
        <v>4</v>
      </c>
      <c r="E575">
        <v>5240</v>
      </c>
      <c r="F575" s="7">
        <f>IF(Tabela4[[#This Row],[data]]&lt;&gt;B574,Tabela4[[#This Row],[Kolumna1]],0)</f>
        <v>0</v>
      </c>
      <c r="G575" s="8">
        <f>IF(G574-Tabela4[[#This Row],[wielkosc_zamowienia]]+Tabela4[[#This Row],[Kolumna2]]&lt;0,G574+Tabela4[[#This Row],[Kolumna2]],G574-Tabela4[[#This Row],[wielkosc_zamowienia]]+Tabela4[[#This Row],[Kolumna2]])</f>
        <v>6460</v>
      </c>
      <c r="H575" s="8">
        <f>IF(G575-Tabela4[[#This Row],[wielkosc_zamowienia]]+Tabela4[[#This Row],[Kolumna2]]&lt;0,1,0)</f>
        <v>0</v>
      </c>
      <c r="I575" s="8"/>
    </row>
    <row r="576" spans="1:9" x14ac:dyDescent="0.25">
      <c r="A576">
        <v>575</v>
      </c>
      <c r="B576" s="1">
        <v>44478</v>
      </c>
      <c r="C576" s="1" t="str">
        <f>IF(OR(WEEKDAY(Tabela4[[#This Row],[data]])=1,WEEKDAY(Tabela4[[#This Row],[data]])=7),"5000","12000")</f>
        <v>5000</v>
      </c>
      <c r="D576" t="s">
        <v>7</v>
      </c>
      <c r="E576">
        <v>5420</v>
      </c>
      <c r="F576" s="7">
        <f>IF(Tabela4[[#This Row],[data]]&lt;&gt;B575,Tabela4[[#This Row],[Kolumna1]],0)</f>
        <v>0</v>
      </c>
      <c r="G576" s="8">
        <f>IF(G575-Tabela4[[#This Row],[wielkosc_zamowienia]]+Tabela4[[#This Row],[Kolumna2]]&lt;0,G575+Tabela4[[#This Row],[Kolumna2]],G575-Tabela4[[#This Row],[wielkosc_zamowienia]]+Tabela4[[#This Row],[Kolumna2]])</f>
        <v>1040</v>
      </c>
      <c r="H576" s="8">
        <f>IF(G576-Tabela4[[#This Row],[wielkosc_zamowienia]]+Tabela4[[#This Row],[Kolumna2]]&lt;0,1,0)</f>
        <v>1</v>
      </c>
      <c r="I576" s="8"/>
    </row>
    <row r="577" spans="1:9" x14ac:dyDescent="0.25">
      <c r="A577">
        <v>576</v>
      </c>
      <c r="B577" s="1">
        <v>44479</v>
      </c>
      <c r="C577" s="1" t="str">
        <f>IF(OR(WEEKDAY(Tabela4[[#This Row],[data]])=1,WEEKDAY(Tabela4[[#This Row],[data]])=7),"5000","12000")</f>
        <v>5000</v>
      </c>
      <c r="D577" t="s">
        <v>7</v>
      </c>
      <c r="E577">
        <v>9390</v>
      </c>
      <c r="F577" s="7" t="str">
        <f>IF(Tabela4[[#This Row],[data]]&lt;&gt;B576,Tabela4[[#This Row],[Kolumna1]],0)</f>
        <v>5000</v>
      </c>
      <c r="G577" s="8">
        <f>IF(G576-Tabela4[[#This Row],[wielkosc_zamowienia]]+Tabela4[[#This Row],[Kolumna2]]&lt;0,G576+Tabela4[[#This Row],[Kolumna2]],G576-Tabela4[[#This Row],[wielkosc_zamowienia]]+Tabela4[[#This Row],[Kolumna2]])</f>
        <v>6040</v>
      </c>
      <c r="H577" s="8">
        <f>IF(G577-Tabela4[[#This Row],[wielkosc_zamowienia]]+Tabela4[[#This Row],[Kolumna2]]&lt;0,1,0)</f>
        <v>0</v>
      </c>
      <c r="I577" s="8"/>
    </row>
    <row r="578" spans="1:9" x14ac:dyDescent="0.25">
      <c r="A578">
        <v>577</v>
      </c>
      <c r="B578" s="1">
        <v>44479</v>
      </c>
      <c r="C578" s="1" t="str">
        <f>IF(OR(WEEKDAY(Tabela4[[#This Row],[data]])=1,WEEKDAY(Tabela4[[#This Row],[data]])=7),"5000","12000")</f>
        <v>5000</v>
      </c>
      <c r="D578" t="s">
        <v>4</v>
      </c>
      <c r="E578">
        <v>2510</v>
      </c>
      <c r="F578" s="7">
        <f>IF(Tabela4[[#This Row],[data]]&lt;&gt;B577,Tabela4[[#This Row],[Kolumna1]],0)</f>
        <v>0</v>
      </c>
      <c r="G578" s="8">
        <f>IF(G577-Tabela4[[#This Row],[wielkosc_zamowienia]]+Tabela4[[#This Row],[Kolumna2]]&lt;0,G577+Tabela4[[#This Row],[Kolumna2]],G577-Tabela4[[#This Row],[wielkosc_zamowienia]]+Tabela4[[#This Row],[Kolumna2]])</f>
        <v>3530</v>
      </c>
      <c r="H578" s="8">
        <f>IF(G578-Tabela4[[#This Row],[wielkosc_zamowienia]]+Tabela4[[#This Row],[Kolumna2]]&lt;0,1,0)</f>
        <v>0</v>
      </c>
      <c r="I578" s="8"/>
    </row>
    <row r="579" spans="1:9" x14ac:dyDescent="0.25">
      <c r="A579">
        <v>578</v>
      </c>
      <c r="B579" s="1">
        <v>44480</v>
      </c>
      <c r="C579" s="1" t="str">
        <f>IF(OR(WEEKDAY(Tabela4[[#This Row],[data]])=1,WEEKDAY(Tabela4[[#This Row],[data]])=7),"5000","12000")</f>
        <v>12000</v>
      </c>
      <c r="D579" t="s">
        <v>7</v>
      </c>
      <c r="E579">
        <v>7980</v>
      </c>
      <c r="F579" s="7" t="str">
        <f>IF(Tabela4[[#This Row],[data]]&lt;&gt;B578,Tabela4[[#This Row],[Kolumna1]],0)</f>
        <v>12000</v>
      </c>
      <c r="G579" s="8">
        <f>IF(G578-Tabela4[[#This Row],[wielkosc_zamowienia]]+Tabela4[[#This Row],[Kolumna2]]&lt;0,G578+Tabela4[[#This Row],[Kolumna2]],G578-Tabela4[[#This Row],[wielkosc_zamowienia]]+Tabela4[[#This Row],[Kolumna2]])</f>
        <v>7550</v>
      </c>
      <c r="H579" s="8">
        <f>IF(G579-Tabela4[[#This Row],[wielkosc_zamowienia]]+Tabela4[[#This Row],[Kolumna2]]&lt;0,1,0)</f>
        <v>0</v>
      </c>
      <c r="I579" s="8"/>
    </row>
    <row r="580" spans="1:9" x14ac:dyDescent="0.25">
      <c r="A580">
        <v>579</v>
      </c>
      <c r="B580" s="1">
        <v>44480</v>
      </c>
      <c r="C580" s="1" t="str">
        <f>IF(OR(WEEKDAY(Tabela4[[#This Row],[data]])=1,WEEKDAY(Tabela4[[#This Row],[data]])=7),"5000","12000")</f>
        <v>12000</v>
      </c>
      <c r="D580" t="s">
        <v>4</v>
      </c>
      <c r="E580">
        <v>3720</v>
      </c>
      <c r="F580" s="7">
        <f>IF(Tabela4[[#This Row],[data]]&lt;&gt;B579,Tabela4[[#This Row],[Kolumna1]],0)</f>
        <v>0</v>
      </c>
      <c r="G580" s="8">
        <f>IF(G579-Tabela4[[#This Row],[wielkosc_zamowienia]]+Tabela4[[#This Row],[Kolumna2]]&lt;0,G579+Tabela4[[#This Row],[Kolumna2]],G579-Tabela4[[#This Row],[wielkosc_zamowienia]]+Tabela4[[#This Row],[Kolumna2]])</f>
        <v>3830</v>
      </c>
      <c r="H580" s="8">
        <f>IF(G580-Tabela4[[#This Row],[wielkosc_zamowienia]]+Tabela4[[#This Row],[Kolumna2]]&lt;0,1,0)</f>
        <v>0</v>
      </c>
      <c r="I580" s="8"/>
    </row>
    <row r="581" spans="1:9" x14ac:dyDescent="0.25">
      <c r="A581">
        <v>580</v>
      </c>
      <c r="B581" s="1">
        <v>44481</v>
      </c>
      <c r="C581" s="1" t="str">
        <f>IF(OR(WEEKDAY(Tabela4[[#This Row],[data]])=1,WEEKDAY(Tabela4[[#This Row],[data]])=7),"5000","12000")</f>
        <v>12000</v>
      </c>
      <c r="D581" t="s">
        <v>4</v>
      </c>
      <c r="E581">
        <v>3210</v>
      </c>
      <c r="F581" s="7" t="str">
        <f>IF(Tabela4[[#This Row],[data]]&lt;&gt;B580,Tabela4[[#This Row],[Kolumna1]],0)</f>
        <v>12000</v>
      </c>
      <c r="G581" s="8">
        <f>IF(G580-Tabela4[[#This Row],[wielkosc_zamowienia]]+Tabela4[[#This Row],[Kolumna2]]&lt;0,G580+Tabela4[[#This Row],[Kolumna2]],G580-Tabela4[[#This Row],[wielkosc_zamowienia]]+Tabela4[[#This Row],[Kolumna2]])</f>
        <v>12620</v>
      </c>
      <c r="H581" s="8">
        <f>IF(G581-Tabela4[[#This Row],[wielkosc_zamowienia]]+Tabela4[[#This Row],[Kolumna2]]&lt;0,1,0)</f>
        <v>0</v>
      </c>
      <c r="I581" s="8"/>
    </row>
    <row r="582" spans="1:9" x14ac:dyDescent="0.25">
      <c r="A582">
        <v>581</v>
      </c>
      <c r="B582" s="1">
        <v>44482</v>
      </c>
      <c r="C582" s="1" t="str">
        <f>IF(OR(WEEKDAY(Tabela4[[#This Row],[data]])=1,WEEKDAY(Tabela4[[#This Row],[data]])=7),"5000","12000")</f>
        <v>12000</v>
      </c>
      <c r="D582" t="s">
        <v>7</v>
      </c>
      <c r="E582">
        <v>7640</v>
      </c>
      <c r="F582" s="7" t="str">
        <f>IF(Tabela4[[#This Row],[data]]&lt;&gt;B581,Tabela4[[#This Row],[Kolumna1]],0)</f>
        <v>12000</v>
      </c>
      <c r="G582" s="8">
        <f>IF(G581-Tabela4[[#This Row],[wielkosc_zamowienia]]+Tabela4[[#This Row],[Kolumna2]]&lt;0,G581+Tabela4[[#This Row],[Kolumna2]],G581-Tabela4[[#This Row],[wielkosc_zamowienia]]+Tabela4[[#This Row],[Kolumna2]])</f>
        <v>16980</v>
      </c>
      <c r="H582" s="8">
        <f>IF(G582-Tabela4[[#This Row],[wielkosc_zamowienia]]+Tabela4[[#This Row],[Kolumna2]]&lt;0,1,0)</f>
        <v>0</v>
      </c>
      <c r="I582" s="8"/>
    </row>
    <row r="583" spans="1:9" x14ac:dyDescent="0.25">
      <c r="A583">
        <v>582</v>
      </c>
      <c r="B583" s="1">
        <v>44482</v>
      </c>
      <c r="C583" s="1" t="str">
        <f>IF(OR(WEEKDAY(Tabela4[[#This Row],[data]])=1,WEEKDAY(Tabela4[[#This Row],[data]])=7),"5000","12000")</f>
        <v>12000</v>
      </c>
      <c r="D583" t="s">
        <v>4</v>
      </c>
      <c r="E583">
        <v>6100</v>
      </c>
      <c r="F583" s="7">
        <f>IF(Tabela4[[#This Row],[data]]&lt;&gt;B582,Tabela4[[#This Row],[Kolumna1]],0)</f>
        <v>0</v>
      </c>
      <c r="G583" s="8">
        <f>IF(G582-Tabela4[[#This Row],[wielkosc_zamowienia]]+Tabela4[[#This Row],[Kolumna2]]&lt;0,G582+Tabela4[[#This Row],[Kolumna2]],G582-Tabela4[[#This Row],[wielkosc_zamowienia]]+Tabela4[[#This Row],[Kolumna2]])</f>
        <v>10880</v>
      </c>
      <c r="H583" s="8">
        <f>IF(G583-Tabela4[[#This Row],[wielkosc_zamowienia]]+Tabela4[[#This Row],[Kolumna2]]&lt;0,1,0)</f>
        <v>0</v>
      </c>
      <c r="I583" s="8"/>
    </row>
    <row r="584" spans="1:9" x14ac:dyDescent="0.25">
      <c r="A584">
        <v>583</v>
      </c>
      <c r="B584" s="1">
        <v>44483</v>
      </c>
      <c r="C584" s="1" t="str">
        <f>IF(OR(WEEKDAY(Tabela4[[#This Row],[data]])=1,WEEKDAY(Tabela4[[#This Row],[data]])=7),"5000","12000")</f>
        <v>12000</v>
      </c>
      <c r="D584" t="s">
        <v>4</v>
      </c>
      <c r="E584">
        <v>6850</v>
      </c>
      <c r="F584" s="7" t="str">
        <f>IF(Tabela4[[#This Row],[data]]&lt;&gt;B583,Tabela4[[#This Row],[Kolumna1]],0)</f>
        <v>12000</v>
      </c>
      <c r="G584" s="8">
        <f>IF(G583-Tabela4[[#This Row],[wielkosc_zamowienia]]+Tabela4[[#This Row],[Kolumna2]]&lt;0,G583+Tabela4[[#This Row],[Kolumna2]],G583-Tabela4[[#This Row],[wielkosc_zamowienia]]+Tabela4[[#This Row],[Kolumna2]])</f>
        <v>16030</v>
      </c>
      <c r="H584" s="8">
        <f>IF(G584-Tabela4[[#This Row],[wielkosc_zamowienia]]+Tabela4[[#This Row],[Kolumna2]]&lt;0,1,0)</f>
        <v>0</v>
      </c>
      <c r="I584" s="8"/>
    </row>
    <row r="585" spans="1:9" x14ac:dyDescent="0.25">
      <c r="A585">
        <v>584</v>
      </c>
      <c r="B585" s="1">
        <v>44483</v>
      </c>
      <c r="C585" s="1" t="str">
        <f>IF(OR(WEEKDAY(Tabela4[[#This Row],[data]])=1,WEEKDAY(Tabela4[[#This Row],[data]])=7),"5000","12000")</f>
        <v>12000</v>
      </c>
      <c r="D585" t="s">
        <v>7</v>
      </c>
      <c r="E585">
        <v>2170</v>
      </c>
      <c r="F585" s="7">
        <f>IF(Tabela4[[#This Row],[data]]&lt;&gt;B584,Tabela4[[#This Row],[Kolumna1]],0)</f>
        <v>0</v>
      </c>
      <c r="G585" s="8">
        <f>IF(G584-Tabela4[[#This Row],[wielkosc_zamowienia]]+Tabela4[[#This Row],[Kolumna2]]&lt;0,G584+Tabela4[[#This Row],[Kolumna2]],G584-Tabela4[[#This Row],[wielkosc_zamowienia]]+Tabela4[[#This Row],[Kolumna2]])</f>
        <v>13860</v>
      </c>
      <c r="H585" s="8">
        <f>IF(G585-Tabela4[[#This Row],[wielkosc_zamowienia]]+Tabela4[[#This Row],[Kolumna2]]&lt;0,1,0)</f>
        <v>0</v>
      </c>
      <c r="I585" s="8"/>
    </row>
    <row r="586" spans="1:9" x14ac:dyDescent="0.25">
      <c r="A586">
        <v>585</v>
      </c>
      <c r="B586" s="1">
        <v>44484</v>
      </c>
      <c r="C586" s="1" t="str">
        <f>IF(OR(WEEKDAY(Tabela4[[#This Row],[data]])=1,WEEKDAY(Tabela4[[#This Row],[data]])=7),"5000","12000")</f>
        <v>12000</v>
      </c>
      <c r="D586" t="s">
        <v>5</v>
      </c>
      <c r="E586">
        <v>6230</v>
      </c>
      <c r="F586" s="7" t="str">
        <f>IF(Tabela4[[#This Row],[data]]&lt;&gt;B585,Tabela4[[#This Row],[Kolumna1]],0)</f>
        <v>12000</v>
      </c>
      <c r="G586" s="8">
        <f>IF(G585-Tabela4[[#This Row],[wielkosc_zamowienia]]+Tabela4[[#This Row],[Kolumna2]]&lt;0,G585+Tabela4[[#This Row],[Kolumna2]],G585-Tabela4[[#This Row],[wielkosc_zamowienia]]+Tabela4[[#This Row],[Kolumna2]])</f>
        <v>19630</v>
      </c>
      <c r="H586" s="8">
        <f>IF(G586-Tabela4[[#This Row],[wielkosc_zamowienia]]+Tabela4[[#This Row],[Kolumna2]]&lt;0,1,0)</f>
        <v>0</v>
      </c>
      <c r="I586" s="8"/>
    </row>
    <row r="587" spans="1:9" x14ac:dyDescent="0.25">
      <c r="A587">
        <v>586</v>
      </c>
      <c r="B587" s="1">
        <v>44484</v>
      </c>
      <c r="C587" s="1" t="str">
        <f>IF(OR(WEEKDAY(Tabela4[[#This Row],[data]])=1,WEEKDAY(Tabela4[[#This Row],[data]])=7),"5000","12000")</f>
        <v>12000</v>
      </c>
      <c r="D587" t="s">
        <v>7</v>
      </c>
      <c r="E587">
        <v>2310</v>
      </c>
      <c r="F587" s="7">
        <f>IF(Tabela4[[#This Row],[data]]&lt;&gt;B586,Tabela4[[#This Row],[Kolumna1]],0)</f>
        <v>0</v>
      </c>
      <c r="G587" s="8">
        <f>IF(G586-Tabela4[[#This Row],[wielkosc_zamowienia]]+Tabela4[[#This Row],[Kolumna2]]&lt;0,G586+Tabela4[[#This Row],[Kolumna2]],G586-Tabela4[[#This Row],[wielkosc_zamowienia]]+Tabela4[[#This Row],[Kolumna2]])</f>
        <v>17320</v>
      </c>
      <c r="H587" s="8">
        <f>IF(G587-Tabela4[[#This Row],[wielkosc_zamowienia]]+Tabela4[[#This Row],[Kolumna2]]&lt;0,1,0)</f>
        <v>0</v>
      </c>
      <c r="I587" s="8"/>
    </row>
    <row r="588" spans="1:9" x14ac:dyDescent="0.25">
      <c r="A588">
        <v>587</v>
      </c>
      <c r="B588" s="1">
        <v>44485</v>
      </c>
      <c r="C588" s="1" t="str">
        <f>IF(OR(WEEKDAY(Tabela4[[#This Row],[data]])=1,WEEKDAY(Tabela4[[#This Row],[data]])=7),"5000","12000")</f>
        <v>5000</v>
      </c>
      <c r="D588" t="s">
        <v>6</v>
      </c>
      <c r="E588">
        <v>5650</v>
      </c>
      <c r="F588" s="7" t="str">
        <f>IF(Tabela4[[#This Row],[data]]&lt;&gt;B587,Tabela4[[#This Row],[Kolumna1]],0)</f>
        <v>5000</v>
      </c>
      <c r="G588" s="8">
        <f>IF(G587-Tabela4[[#This Row],[wielkosc_zamowienia]]+Tabela4[[#This Row],[Kolumna2]]&lt;0,G587+Tabela4[[#This Row],[Kolumna2]],G587-Tabela4[[#This Row],[wielkosc_zamowienia]]+Tabela4[[#This Row],[Kolumna2]])</f>
        <v>16670</v>
      </c>
      <c r="H588" s="8">
        <f>IF(G588-Tabela4[[#This Row],[wielkosc_zamowienia]]+Tabela4[[#This Row],[Kolumna2]]&lt;0,1,0)</f>
        <v>0</v>
      </c>
      <c r="I588" s="8"/>
    </row>
    <row r="589" spans="1:9" x14ac:dyDescent="0.25">
      <c r="A589">
        <v>588</v>
      </c>
      <c r="B589" s="1">
        <v>44485</v>
      </c>
      <c r="C589" s="1" t="str">
        <f>IF(OR(WEEKDAY(Tabela4[[#This Row],[data]])=1,WEEKDAY(Tabela4[[#This Row],[data]])=7),"5000","12000")</f>
        <v>5000</v>
      </c>
      <c r="D589" t="s">
        <v>7</v>
      </c>
      <c r="E589">
        <v>7250</v>
      </c>
      <c r="F589" s="7">
        <f>IF(Tabela4[[#This Row],[data]]&lt;&gt;B588,Tabela4[[#This Row],[Kolumna1]],0)</f>
        <v>0</v>
      </c>
      <c r="G589" s="8">
        <f>IF(G588-Tabela4[[#This Row],[wielkosc_zamowienia]]+Tabela4[[#This Row],[Kolumna2]]&lt;0,G588+Tabela4[[#This Row],[Kolumna2]],G588-Tabela4[[#This Row],[wielkosc_zamowienia]]+Tabela4[[#This Row],[Kolumna2]])</f>
        <v>9420</v>
      </c>
      <c r="H589" s="8">
        <f>IF(G589-Tabela4[[#This Row],[wielkosc_zamowienia]]+Tabela4[[#This Row],[Kolumna2]]&lt;0,1,0)</f>
        <v>0</v>
      </c>
      <c r="I589" s="8"/>
    </row>
    <row r="590" spans="1:9" x14ac:dyDescent="0.25">
      <c r="A590">
        <v>589</v>
      </c>
      <c r="B590" s="1">
        <v>44486</v>
      </c>
      <c r="C590" s="1" t="str">
        <f>IF(OR(WEEKDAY(Tabela4[[#This Row],[data]])=1,WEEKDAY(Tabela4[[#This Row],[data]])=7),"5000","12000")</f>
        <v>5000</v>
      </c>
      <c r="D590" t="s">
        <v>7</v>
      </c>
      <c r="E590">
        <v>3650</v>
      </c>
      <c r="F590" s="7" t="str">
        <f>IF(Tabela4[[#This Row],[data]]&lt;&gt;B589,Tabela4[[#This Row],[Kolumna1]],0)</f>
        <v>5000</v>
      </c>
      <c r="G590" s="8">
        <f>IF(G589-Tabela4[[#This Row],[wielkosc_zamowienia]]+Tabela4[[#This Row],[Kolumna2]]&lt;0,G589+Tabela4[[#This Row],[Kolumna2]],G589-Tabela4[[#This Row],[wielkosc_zamowienia]]+Tabela4[[#This Row],[Kolumna2]])</f>
        <v>10770</v>
      </c>
      <c r="H590" s="8">
        <f>IF(G590-Tabela4[[#This Row],[wielkosc_zamowienia]]+Tabela4[[#This Row],[Kolumna2]]&lt;0,1,0)</f>
        <v>0</v>
      </c>
      <c r="I590" s="8"/>
    </row>
    <row r="591" spans="1:9" x14ac:dyDescent="0.25">
      <c r="A591">
        <v>590</v>
      </c>
      <c r="B591" s="1">
        <v>44486</v>
      </c>
      <c r="C591" s="1" t="str">
        <f>IF(OR(WEEKDAY(Tabela4[[#This Row],[data]])=1,WEEKDAY(Tabela4[[#This Row],[data]])=7),"5000","12000")</f>
        <v>5000</v>
      </c>
      <c r="D591" t="s">
        <v>5</v>
      </c>
      <c r="E591">
        <v>4190</v>
      </c>
      <c r="F591" s="7">
        <f>IF(Tabela4[[#This Row],[data]]&lt;&gt;B590,Tabela4[[#This Row],[Kolumna1]],0)</f>
        <v>0</v>
      </c>
      <c r="G591" s="8">
        <f>IF(G590-Tabela4[[#This Row],[wielkosc_zamowienia]]+Tabela4[[#This Row],[Kolumna2]]&lt;0,G590+Tabela4[[#This Row],[Kolumna2]],G590-Tabela4[[#This Row],[wielkosc_zamowienia]]+Tabela4[[#This Row],[Kolumna2]])</f>
        <v>6580</v>
      </c>
      <c r="H591" s="8">
        <f>IF(G591-Tabela4[[#This Row],[wielkosc_zamowienia]]+Tabela4[[#This Row],[Kolumna2]]&lt;0,1,0)</f>
        <v>0</v>
      </c>
      <c r="I591" s="8"/>
    </row>
    <row r="592" spans="1:9" x14ac:dyDescent="0.25">
      <c r="A592">
        <v>591</v>
      </c>
      <c r="B592" s="1">
        <v>44486</v>
      </c>
      <c r="C592" s="1" t="str">
        <f>IF(OR(WEEKDAY(Tabela4[[#This Row],[data]])=1,WEEKDAY(Tabela4[[#This Row],[data]])=7),"5000","12000")</f>
        <v>5000</v>
      </c>
      <c r="D592" t="s">
        <v>4</v>
      </c>
      <c r="E592">
        <v>7920</v>
      </c>
      <c r="F592" s="7">
        <f>IF(Tabela4[[#This Row],[data]]&lt;&gt;B591,Tabela4[[#This Row],[Kolumna1]],0)</f>
        <v>0</v>
      </c>
      <c r="G592" s="8">
        <f>IF(G591-Tabela4[[#This Row],[wielkosc_zamowienia]]+Tabela4[[#This Row],[Kolumna2]]&lt;0,G591+Tabela4[[#This Row],[Kolumna2]],G591-Tabela4[[#This Row],[wielkosc_zamowienia]]+Tabela4[[#This Row],[Kolumna2]])</f>
        <v>6580</v>
      </c>
      <c r="H592" s="8">
        <f>IF(G592-Tabela4[[#This Row],[wielkosc_zamowienia]]+Tabela4[[#This Row],[Kolumna2]]&lt;0,1,0)</f>
        <v>1</v>
      </c>
      <c r="I592" s="8"/>
    </row>
    <row r="593" spans="1:9" x14ac:dyDescent="0.25">
      <c r="A593">
        <v>592</v>
      </c>
      <c r="B593" s="1">
        <v>44487</v>
      </c>
      <c r="C593" s="1" t="str">
        <f>IF(OR(WEEKDAY(Tabela4[[#This Row],[data]])=1,WEEKDAY(Tabela4[[#This Row],[data]])=7),"5000","12000")</f>
        <v>12000</v>
      </c>
      <c r="D593" t="s">
        <v>5</v>
      </c>
      <c r="E593">
        <v>5920</v>
      </c>
      <c r="F593" s="7" t="str">
        <f>IF(Tabela4[[#This Row],[data]]&lt;&gt;B592,Tabela4[[#This Row],[Kolumna1]],0)</f>
        <v>12000</v>
      </c>
      <c r="G593" s="8">
        <f>IF(G592-Tabela4[[#This Row],[wielkosc_zamowienia]]+Tabela4[[#This Row],[Kolumna2]]&lt;0,G592+Tabela4[[#This Row],[Kolumna2]],G592-Tabela4[[#This Row],[wielkosc_zamowienia]]+Tabela4[[#This Row],[Kolumna2]])</f>
        <v>12660</v>
      </c>
      <c r="H593" s="8">
        <f>IF(G593-Tabela4[[#This Row],[wielkosc_zamowienia]]+Tabela4[[#This Row],[Kolumna2]]&lt;0,1,0)</f>
        <v>0</v>
      </c>
      <c r="I593" s="8"/>
    </row>
    <row r="594" spans="1:9" x14ac:dyDescent="0.25">
      <c r="A594">
        <v>593</v>
      </c>
      <c r="B594" s="1">
        <v>44487</v>
      </c>
      <c r="C594" s="1" t="str">
        <f>IF(OR(WEEKDAY(Tabela4[[#This Row],[data]])=1,WEEKDAY(Tabela4[[#This Row],[data]])=7),"5000","12000")</f>
        <v>12000</v>
      </c>
      <c r="D594" t="s">
        <v>4</v>
      </c>
      <c r="E594">
        <v>5270</v>
      </c>
      <c r="F594" s="7">
        <f>IF(Tabela4[[#This Row],[data]]&lt;&gt;B593,Tabela4[[#This Row],[Kolumna1]],0)</f>
        <v>0</v>
      </c>
      <c r="G594" s="8">
        <f>IF(G593-Tabela4[[#This Row],[wielkosc_zamowienia]]+Tabela4[[#This Row],[Kolumna2]]&lt;0,G593+Tabela4[[#This Row],[Kolumna2]],G593-Tabela4[[#This Row],[wielkosc_zamowienia]]+Tabela4[[#This Row],[Kolumna2]])</f>
        <v>7390</v>
      </c>
      <c r="H594" s="8">
        <f>IF(G594-Tabela4[[#This Row],[wielkosc_zamowienia]]+Tabela4[[#This Row],[Kolumna2]]&lt;0,1,0)</f>
        <v>0</v>
      </c>
      <c r="I594" s="8"/>
    </row>
    <row r="595" spans="1:9" x14ac:dyDescent="0.25">
      <c r="A595">
        <v>594</v>
      </c>
      <c r="B595" s="1">
        <v>44488</v>
      </c>
      <c r="C595" s="1" t="str">
        <f>IF(OR(WEEKDAY(Tabela4[[#This Row],[data]])=1,WEEKDAY(Tabela4[[#This Row],[data]])=7),"5000","12000")</f>
        <v>12000</v>
      </c>
      <c r="D595" t="s">
        <v>6</v>
      </c>
      <c r="E595">
        <v>7990</v>
      </c>
      <c r="F595" s="7" t="str">
        <f>IF(Tabela4[[#This Row],[data]]&lt;&gt;B594,Tabela4[[#This Row],[Kolumna1]],0)</f>
        <v>12000</v>
      </c>
      <c r="G595" s="8">
        <f>IF(G594-Tabela4[[#This Row],[wielkosc_zamowienia]]+Tabela4[[#This Row],[Kolumna2]]&lt;0,G594+Tabela4[[#This Row],[Kolumna2]],G594-Tabela4[[#This Row],[wielkosc_zamowienia]]+Tabela4[[#This Row],[Kolumna2]])</f>
        <v>11400</v>
      </c>
      <c r="H595" s="8">
        <f>IF(G595-Tabela4[[#This Row],[wielkosc_zamowienia]]+Tabela4[[#This Row],[Kolumna2]]&lt;0,1,0)</f>
        <v>0</v>
      </c>
      <c r="I595" s="8"/>
    </row>
    <row r="596" spans="1:9" x14ac:dyDescent="0.25">
      <c r="A596">
        <v>595</v>
      </c>
      <c r="B596" s="1">
        <v>44488</v>
      </c>
      <c r="C596" s="1" t="str">
        <f>IF(OR(WEEKDAY(Tabela4[[#This Row],[data]])=1,WEEKDAY(Tabela4[[#This Row],[data]])=7),"5000","12000")</f>
        <v>12000</v>
      </c>
      <c r="D596" t="s">
        <v>5</v>
      </c>
      <c r="E596">
        <v>5450</v>
      </c>
      <c r="F596" s="7">
        <f>IF(Tabela4[[#This Row],[data]]&lt;&gt;B595,Tabela4[[#This Row],[Kolumna1]],0)</f>
        <v>0</v>
      </c>
      <c r="G596" s="8">
        <f>IF(G595-Tabela4[[#This Row],[wielkosc_zamowienia]]+Tabela4[[#This Row],[Kolumna2]]&lt;0,G595+Tabela4[[#This Row],[Kolumna2]],G595-Tabela4[[#This Row],[wielkosc_zamowienia]]+Tabela4[[#This Row],[Kolumna2]])</f>
        <v>5950</v>
      </c>
      <c r="H596" s="8">
        <f>IF(G596-Tabela4[[#This Row],[wielkosc_zamowienia]]+Tabela4[[#This Row],[Kolumna2]]&lt;0,1,0)</f>
        <v>0</v>
      </c>
      <c r="I596" s="8"/>
    </row>
    <row r="597" spans="1:9" x14ac:dyDescent="0.25">
      <c r="A597">
        <v>596</v>
      </c>
      <c r="B597" s="1">
        <v>44489</v>
      </c>
      <c r="C597" s="1" t="str">
        <f>IF(OR(WEEKDAY(Tabela4[[#This Row],[data]])=1,WEEKDAY(Tabela4[[#This Row],[data]])=7),"5000","12000")</f>
        <v>12000</v>
      </c>
      <c r="D597" t="s">
        <v>4</v>
      </c>
      <c r="E597">
        <v>2580</v>
      </c>
      <c r="F597" s="7" t="str">
        <f>IF(Tabela4[[#This Row],[data]]&lt;&gt;B596,Tabela4[[#This Row],[Kolumna1]],0)</f>
        <v>12000</v>
      </c>
      <c r="G597" s="8">
        <f>IF(G596-Tabela4[[#This Row],[wielkosc_zamowienia]]+Tabela4[[#This Row],[Kolumna2]]&lt;0,G596+Tabela4[[#This Row],[Kolumna2]],G596-Tabela4[[#This Row],[wielkosc_zamowienia]]+Tabela4[[#This Row],[Kolumna2]])</f>
        <v>15370</v>
      </c>
      <c r="H597" s="8">
        <f>IF(G597-Tabela4[[#This Row],[wielkosc_zamowienia]]+Tabela4[[#This Row],[Kolumna2]]&lt;0,1,0)</f>
        <v>0</v>
      </c>
      <c r="I597" s="8"/>
    </row>
    <row r="598" spans="1:9" x14ac:dyDescent="0.25">
      <c r="A598">
        <v>597</v>
      </c>
      <c r="B598" s="1">
        <v>44490</v>
      </c>
      <c r="C598" s="1" t="str">
        <f>IF(OR(WEEKDAY(Tabela4[[#This Row],[data]])=1,WEEKDAY(Tabela4[[#This Row],[data]])=7),"5000","12000")</f>
        <v>12000</v>
      </c>
      <c r="D598" t="s">
        <v>4</v>
      </c>
      <c r="E598">
        <v>8040</v>
      </c>
      <c r="F598" s="7" t="str">
        <f>IF(Tabela4[[#This Row],[data]]&lt;&gt;B597,Tabela4[[#This Row],[Kolumna1]],0)</f>
        <v>12000</v>
      </c>
      <c r="G598" s="8">
        <f>IF(G597-Tabela4[[#This Row],[wielkosc_zamowienia]]+Tabela4[[#This Row],[Kolumna2]]&lt;0,G597+Tabela4[[#This Row],[Kolumna2]],G597-Tabela4[[#This Row],[wielkosc_zamowienia]]+Tabela4[[#This Row],[Kolumna2]])</f>
        <v>19330</v>
      </c>
      <c r="H598" s="8">
        <f>IF(G598-Tabela4[[#This Row],[wielkosc_zamowienia]]+Tabela4[[#This Row],[Kolumna2]]&lt;0,1,0)</f>
        <v>0</v>
      </c>
      <c r="I598" s="8"/>
    </row>
    <row r="599" spans="1:9" x14ac:dyDescent="0.25">
      <c r="A599">
        <v>598</v>
      </c>
      <c r="B599" s="1">
        <v>44490</v>
      </c>
      <c r="C599" s="1" t="str">
        <f>IF(OR(WEEKDAY(Tabela4[[#This Row],[data]])=1,WEEKDAY(Tabela4[[#This Row],[data]])=7),"5000","12000")</f>
        <v>12000</v>
      </c>
      <c r="D599" t="s">
        <v>7</v>
      </c>
      <c r="E599">
        <v>1920</v>
      </c>
      <c r="F599" s="7">
        <f>IF(Tabela4[[#This Row],[data]]&lt;&gt;B598,Tabela4[[#This Row],[Kolumna1]],0)</f>
        <v>0</v>
      </c>
      <c r="G599" s="8">
        <f>IF(G598-Tabela4[[#This Row],[wielkosc_zamowienia]]+Tabela4[[#This Row],[Kolumna2]]&lt;0,G598+Tabela4[[#This Row],[Kolumna2]],G598-Tabela4[[#This Row],[wielkosc_zamowienia]]+Tabela4[[#This Row],[Kolumna2]])</f>
        <v>17410</v>
      </c>
      <c r="H599" s="8">
        <f>IF(G599-Tabela4[[#This Row],[wielkosc_zamowienia]]+Tabela4[[#This Row],[Kolumna2]]&lt;0,1,0)</f>
        <v>0</v>
      </c>
      <c r="I599" s="8"/>
    </row>
    <row r="600" spans="1:9" x14ac:dyDescent="0.25">
      <c r="A600">
        <v>599</v>
      </c>
      <c r="B600" s="1">
        <v>44491</v>
      </c>
      <c r="C600" s="1" t="str">
        <f>IF(OR(WEEKDAY(Tabela4[[#This Row],[data]])=1,WEEKDAY(Tabela4[[#This Row],[data]])=7),"5000","12000")</f>
        <v>12000</v>
      </c>
      <c r="D600" t="s">
        <v>4</v>
      </c>
      <c r="E600">
        <v>6930</v>
      </c>
      <c r="F600" s="7" t="str">
        <f>IF(Tabela4[[#This Row],[data]]&lt;&gt;B599,Tabela4[[#This Row],[Kolumna1]],0)</f>
        <v>12000</v>
      </c>
      <c r="G600" s="8">
        <f>IF(G599-Tabela4[[#This Row],[wielkosc_zamowienia]]+Tabela4[[#This Row],[Kolumna2]]&lt;0,G599+Tabela4[[#This Row],[Kolumna2]],G599-Tabela4[[#This Row],[wielkosc_zamowienia]]+Tabela4[[#This Row],[Kolumna2]])</f>
        <v>22480</v>
      </c>
      <c r="H600" s="8">
        <f>IF(G600-Tabela4[[#This Row],[wielkosc_zamowienia]]+Tabela4[[#This Row],[Kolumna2]]&lt;0,1,0)</f>
        <v>0</v>
      </c>
      <c r="I600" s="8"/>
    </row>
    <row r="601" spans="1:9" x14ac:dyDescent="0.25">
      <c r="A601">
        <v>600</v>
      </c>
      <c r="B601" s="1">
        <v>44491</v>
      </c>
      <c r="C601" s="1" t="str">
        <f>IF(OR(WEEKDAY(Tabela4[[#This Row],[data]])=1,WEEKDAY(Tabela4[[#This Row],[data]])=7),"5000","12000")</f>
        <v>12000</v>
      </c>
      <c r="D601" t="s">
        <v>6</v>
      </c>
      <c r="E601">
        <v>9480</v>
      </c>
      <c r="F601" s="7">
        <f>IF(Tabela4[[#This Row],[data]]&lt;&gt;B600,Tabela4[[#This Row],[Kolumna1]],0)</f>
        <v>0</v>
      </c>
      <c r="G601" s="8">
        <f>IF(G600-Tabela4[[#This Row],[wielkosc_zamowienia]]+Tabela4[[#This Row],[Kolumna2]]&lt;0,G600+Tabela4[[#This Row],[Kolumna2]],G600-Tabela4[[#This Row],[wielkosc_zamowienia]]+Tabela4[[#This Row],[Kolumna2]])</f>
        <v>13000</v>
      </c>
      <c r="H601" s="8">
        <f>IF(G601-Tabela4[[#This Row],[wielkosc_zamowienia]]+Tabela4[[#This Row],[Kolumna2]]&lt;0,1,0)</f>
        <v>0</v>
      </c>
      <c r="I601" s="8"/>
    </row>
    <row r="602" spans="1:9" x14ac:dyDescent="0.25">
      <c r="A602">
        <v>601</v>
      </c>
      <c r="B602" s="1">
        <v>44491</v>
      </c>
      <c r="C602" s="1" t="str">
        <f>IF(OR(WEEKDAY(Tabela4[[#This Row],[data]])=1,WEEKDAY(Tabela4[[#This Row],[data]])=7),"5000","12000")</f>
        <v>12000</v>
      </c>
      <c r="D602" t="s">
        <v>5</v>
      </c>
      <c r="E602">
        <v>4810</v>
      </c>
      <c r="F602" s="7">
        <f>IF(Tabela4[[#This Row],[data]]&lt;&gt;B601,Tabela4[[#This Row],[Kolumna1]],0)</f>
        <v>0</v>
      </c>
      <c r="G602" s="8">
        <f>IF(G601-Tabela4[[#This Row],[wielkosc_zamowienia]]+Tabela4[[#This Row],[Kolumna2]]&lt;0,G601+Tabela4[[#This Row],[Kolumna2]],G601-Tabela4[[#This Row],[wielkosc_zamowienia]]+Tabela4[[#This Row],[Kolumna2]])</f>
        <v>8190</v>
      </c>
      <c r="H602" s="8">
        <f>IF(G602-Tabela4[[#This Row],[wielkosc_zamowienia]]+Tabela4[[#This Row],[Kolumna2]]&lt;0,1,0)</f>
        <v>0</v>
      </c>
      <c r="I602" s="8"/>
    </row>
    <row r="603" spans="1:9" x14ac:dyDescent="0.25">
      <c r="A603">
        <v>602</v>
      </c>
      <c r="B603" s="1">
        <v>44492</v>
      </c>
      <c r="C603" s="1" t="str">
        <f>IF(OR(WEEKDAY(Tabela4[[#This Row],[data]])=1,WEEKDAY(Tabela4[[#This Row],[data]])=7),"5000","12000")</f>
        <v>5000</v>
      </c>
      <c r="D603" t="s">
        <v>4</v>
      </c>
      <c r="E603">
        <v>5770</v>
      </c>
      <c r="F603" s="7" t="str">
        <f>IF(Tabela4[[#This Row],[data]]&lt;&gt;B602,Tabela4[[#This Row],[Kolumna1]],0)</f>
        <v>5000</v>
      </c>
      <c r="G603" s="8">
        <f>IF(G602-Tabela4[[#This Row],[wielkosc_zamowienia]]+Tabela4[[#This Row],[Kolumna2]]&lt;0,G602+Tabela4[[#This Row],[Kolumna2]],G602-Tabela4[[#This Row],[wielkosc_zamowienia]]+Tabela4[[#This Row],[Kolumna2]])</f>
        <v>7420</v>
      </c>
      <c r="H603" s="8">
        <f>IF(G603-Tabela4[[#This Row],[wielkosc_zamowienia]]+Tabela4[[#This Row],[Kolumna2]]&lt;0,1,0)</f>
        <v>0</v>
      </c>
      <c r="I603" s="8"/>
    </row>
    <row r="604" spans="1:9" x14ac:dyDescent="0.25">
      <c r="A604">
        <v>603</v>
      </c>
      <c r="B604" s="1">
        <v>44492</v>
      </c>
      <c r="C604" s="1" t="str">
        <f>IF(OR(WEEKDAY(Tabela4[[#This Row],[data]])=1,WEEKDAY(Tabela4[[#This Row],[data]])=7),"5000","12000")</f>
        <v>5000</v>
      </c>
      <c r="D604" t="s">
        <v>7</v>
      </c>
      <c r="E604">
        <v>2610</v>
      </c>
      <c r="F604" s="7">
        <f>IF(Tabela4[[#This Row],[data]]&lt;&gt;B603,Tabela4[[#This Row],[Kolumna1]],0)</f>
        <v>0</v>
      </c>
      <c r="G604" s="8">
        <f>IF(G603-Tabela4[[#This Row],[wielkosc_zamowienia]]+Tabela4[[#This Row],[Kolumna2]]&lt;0,G603+Tabela4[[#This Row],[Kolumna2]],G603-Tabela4[[#This Row],[wielkosc_zamowienia]]+Tabela4[[#This Row],[Kolumna2]])</f>
        <v>4810</v>
      </c>
      <c r="H604" s="8">
        <f>IF(G604-Tabela4[[#This Row],[wielkosc_zamowienia]]+Tabela4[[#This Row],[Kolumna2]]&lt;0,1,0)</f>
        <v>0</v>
      </c>
      <c r="I604" s="8"/>
    </row>
    <row r="605" spans="1:9" x14ac:dyDescent="0.25">
      <c r="A605">
        <v>604</v>
      </c>
      <c r="B605" s="1">
        <v>44493</v>
      </c>
      <c r="C605" s="1" t="str">
        <f>IF(OR(WEEKDAY(Tabela4[[#This Row],[data]])=1,WEEKDAY(Tabela4[[#This Row],[data]])=7),"5000","12000")</f>
        <v>5000</v>
      </c>
      <c r="D605" t="s">
        <v>5</v>
      </c>
      <c r="E605">
        <v>2670</v>
      </c>
      <c r="F605" s="7" t="str">
        <f>IF(Tabela4[[#This Row],[data]]&lt;&gt;B604,Tabela4[[#This Row],[Kolumna1]],0)</f>
        <v>5000</v>
      </c>
      <c r="G605" s="8">
        <f>IF(G604-Tabela4[[#This Row],[wielkosc_zamowienia]]+Tabela4[[#This Row],[Kolumna2]]&lt;0,G604+Tabela4[[#This Row],[Kolumna2]],G604-Tabela4[[#This Row],[wielkosc_zamowienia]]+Tabela4[[#This Row],[Kolumna2]])</f>
        <v>7140</v>
      </c>
      <c r="H605" s="8">
        <f>IF(G605-Tabela4[[#This Row],[wielkosc_zamowienia]]+Tabela4[[#This Row],[Kolumna2]]&lt;0,1,0)</f>
        <v>0</v>
      </c>
      <c r="I605" s="8"/>
    </row>
    <row r="606" spans="1:9" x14ac:dyDescent="0.25">
      <c r="A606">
        <v>605</v>
      </c>
      <c r="B606" s="1">
        <v>44493</v>
      </c>
      <c r="C606" s="1" t="str">
        <f>IF(OR(WEEKDAY(Tabela4[[#This Row],[data]])=1,WEEKDAY(Tabela4[[#This Row],[data]])=7),"5000","12000")</f>
        <v>5000</v>
      </c>
      <c r="D606" t="s">
        <v>7</v>
      </c>
      <c r="E606">
        <v>1330</v>
      </c>
      <c r="F606" s="7">
        <f>IF(Tabela4[[#This Row],[data]]&lt;&gt;B605,Tabela4[[#This Row],[Kolumna1]],0)</f>
        <v>0</v>
      </c>
      <c r="G606" s="8">
        <f>IF(G605-Tabela4[[#This Row],[wielkosc_zamowienia]]+Tabela4[[#This Row],[Kolumna2]]&lt;0,G605+Tabela4[[#This Row],[Kolumna2]],G605-Tabela4[[#This Row],[wielkosc_zamowienia]]+Tabela4[[#This Row],[Kolumna2]])</f>
        <v>5810</v>
      </c>
      <c r="H606" s="8">
        <f>IF(G606-Tabela4[[#This Row],[wielkosc_zamowienia]]+Tabela4[[#This Row],[Kolumna2]]&lt;0,1,0)</f>
        <v>0</v>
      </c>
      <c r="I606" s="8"/>
    </row>
    <row r="607" spans="1:9" x14ac:dyDescent="0.25">
      <c r="A607">
        <v>606</v>
      </c>
      <c r="B607" s="1">
        <v>44494</v>
      </c>
      <c r="C607" s="1" t="str">
        <f>IF(OR(WEEKDAY(Tabela4[[#This Row],[data]])=1,WEEKDAY(Tabela4[[#This Row],[data]])=7),"5000","12000")</f>
        <v>12000</v>
      </c>
      <c r="D607" t="s">
        <v>5</v>
      </c>
      <c r="E607">
        <v>1700</v>
      </c>
      <c r="F607" s="7" t="str">
        <f>IF(Tabela4[[#This Row],[data]]&lt;&gt;B606,Tabela4[[#This Row],[Kolumna1]],0)</f>
        <v>12000</v>
      </c>
      <c r="G607" s="8">
        <f>IF(G606-Tabela4[[#This Row],[wielkosc_zamowienia]]+Tabela4[[#This Row],[Kolumna2]]&lt;0,G606+Tabela4[[#This Row],[Kolumna2]],G606-Tabela4[[#This Row],[wielkosc_zamowienia]]+Tabela4[[#This Row],[Kolumna2]])</f>
        <v>16110</v>
      </c>
      <c r="H607" s="8">
        <f>IF(G607-Tabela4[[#This Row],[wielkosc_zamowienia]]+Tabela4[[#This Row],[Kolumna2]]&lt;0,1,0)</f>
        <v>0</v>
      </c>
      <c r="I607" s="8"/>
    </row>
    <row r="608" spans="1:9" x14ac:dyDescent="0.25">
      <c r="A608">
        <v>607</v>
      </c>
      <c r="B608" s="1">
        <v>44494</v>
      </c>
      <c r="C608" s="1" t="str">
        <f>IF(OR(WEEKDAY(Tabela4[[#This Row],[data]])=1,WEEKDAY(Tabela4[[#This Row],[data]])=7),"5000","12000")</f>
        <v>12000</v>
      </c>
      <c r="D608" t="s">
        <v>6</v>
      </c>
      <c r="E608">
        <v>1050</v>
      </c>
      <c r="F608" s="7">
        <f>IF(Tabela4[[#This Row],[data]]&lt;&gt;B607,Tabela4[[#This Row],[Kolumna1]],0)</f>
        <v>0</v>
      </c>
      <c r="G608" s="8">
        <f>IF(G607-Tabela4[[#This Row],[wielkosc_zamowienia]]+Tabela4[[#This Row],[Kolumna2]]&lt;0,G607+Tabela4[[#This Row],[Kolumna2]],G607-Tabela4[[#This Row],[wielkosc_zamowienia]]+Tabela4[[#This Row],[Kolumna2]])</f>
        <v>15060</v>
      </c>
      <c r="H608" s="8">
        <f>IF(G608-Tabela4[[#This Row],[wielkosc_zamowienia]]+Tabela4[[#This Row],[Kolumna2]]&lt;0,1,0)</f>
        <v>0</v>
      </c>
      <c r="I608" s="8"/>
    </row>
    <row r="609" spans="1:9" x14ac:dyDescent="0.25">
      <c r="A609">
        <v>608</v>
      </c>
      <c r="B609" s="1">
        <v>44494</v>
      </c>
      <c r="C609" s="1" t="str">
        <f>IF(OR(WEEKDAY(Tabela4[[#This Row],[data]])=1,WEEKDAY(Tabela4[[#This Row],[data]])=7),"5000","12000")</f>
        <v>12000</v>
      </c>
      <c r="D609" t="s">
        <v>4</v>
      </c>
      <c r="E609">
        <v>1750</v>
      </c>
      <c r="F609" s="7">
        <f>IF(Tabela4[[#This Row],[data]]&lt;&gt;B608,Tabela4[[#This Row],[Kolumna1]],0)</f>
        <v>0</v>
      </c>
      <c r="G609" s="8">
        <f>IF(G608-Tabela4[[#This Row],[wielkosc_zamowienia]]+Tabela4[[#This Row],[Kolumna2]]&lt;0,G608+Tabela4[[#This Row],[Kolumna2]],G608-Tabela4[[#This Row],[wielkosc_zamowienia]]+Tabela4[[#This Row],[Kolumna2]])</f>
        <v>13310</v>
      </c>
      <c r="H609" s="8">
        <f>IF(G609-Tabela4[[#This Row],[wielkosc_zamowienia]]+Tabela4[[#This Row],[Kolumna2]]&lt;0,1,0)</f>
        <v>0</v>
      </c>
      <c r="I609" s="8"/>
    </row>
    <row r="610" spans="1:9" x14ac:dyDescent="0.25">
      <c r="A610">
        <v>609</v>
      </c>
      <c r="B610" s="1">
        <v>44494</v>
      </c>
      <c r="C610" s="1" t="str">
        <f>IF(OR(WEEKDAY(Tabela4[[#This Row],[data]])=1,WEEKDAY(Tabela4[[#This Row],[data]])=7),"5000","12000")</f>
        <v>12000</v>
      </c>
      <c r="D610" t="s">
        <v>7</v>
      </c>
      <c r="E610">
        <v>6530</v>
      </c>
      <c r="F610" s="7">
        <f>IF(Tabela4[[#This Row],[data]]&lt;&gt;B609,Tabela4[[#This Row],[Kolumna1]],0)</f>
        <v>0</v>
      </c>
      <c r="G610" s="8">
        <f>IF(G609-Tabela4[[#This Row],[wielkosc_zamowienia]]+Tabela4[[#This Row],[Kolumna2]]&lt;0,G609+Tabela4[[#This Row],[Kolumna2]],G609-Tabela4[[#This Row],[wielkosc_zamowienia]]+Tabela4[[#This Row],[Kolumna2]])</f>
        <v>6780</v>
      </c>
      <c r="H610" s="8">
        <f>IF(G610-Tabela4[[#This Row],[wielkosc_zamowienia]]+Tabela4[[#This Row],[Kolumna2]]&lt;0,1,0)</f>
        <v>0</v>
      </c>
      <c r="I610" s="8"/>
    </row>
    <row r="611" spans="1:9" x14ac:dyDescent="0.25">
      <c r="A611">
        <v>610</v>
      </c>
      <c r="B611" s="1">
        <v>44495</v>
      </c>
      <c r="C611" s="1" t="str">
        <f>IF(OR(WEEKDAY(Tabela4[[#This Row],[data]])=1,WEEKDAY(Tabela4[[#This Row],[data]])=7),"5000","12000")</f>
        <v>12000</v>
      </c>
      <c r="D611" t="s">
        <v>4</v>
      </c>
      <c r="E611">
        <v>6980</v>
      </c>
      <c r="F611" s="7" t="str">
        <f>IF(Tabela4[[#This Row],[data]]&lt;&gt;B610,Tabela4[[#This Row],[Kolumna1]],0)</f>
        <v>12000</v>
      </c>
      <c r="G611" s="8">
        <f>IF(G610-Tabela4[[#This Row],[wielkosc_zamowienia]]+Tabela4[[#This Row],[Kolumna2]]&lt;0,G610+Tabela4[[#This Row],[Kolumna2]],G610-Tabela4[[#This Row],[wielkosc_zamowienia]]+Tabela4[[#This Row],[Kolumna2]])</f>
        <v>11800</v>
      </c>
      <c r="H611" s="8">
        <f>IF(G611-Tabela4[[#This Row],[wielkosc_zamowienia]]+Tabela4[[#This Row],[Kolumna2]]&lt;0,1,0)</f>
        <v>0</v>
      </c>
      <c r="I611" s="8"/>
    </row>
    <row r="612" spans="1:9" x14ac:dyDescent="0.25">
      <c r="A612">
        <v>611</v>
      </c>
      <c r="B612" s="1">
        <v>44495</v>
      </c>
      <c r="C612" s="1" t="str">
        <f>IF(OR(WEEKDAY(Tabela4[[#This Row],[data]])=1,WEEKDAY(Tabela4[[#This Row],[data]])=7),"5000","12000")</f>
        <v>12000</v>
      </c>
      <c r="D612" t="s">
        <v>6</v>
      </c>
      <c r="E612">
        <v>6590</v>
      </c>
      <c r="F612" s="7">
        <f>IF(Tabela4[[#This Row],[data]]&lt;&gt;B611,Tabela4[[#This Row],[Kolumna1]],0)</f>
        <v>0</v>
      </c>
      <c r="G612" s="8">
        <f>IF(G611-Tabela4[[#This Row],[wielkosc_zamowienia]]+Tabela4[[#This Row],[Kolumna2]]&lt;0,G611+Tabela4[[#This Row],[Kolumna2]],G611-Tabela4[[#This Row],[wielkosc_zamowienia]]+Tabela4[[#This Row],[Kolumna2]])</f>
        <v>5210</v>
      </c>
      <c r="H612" s="8">
        <f>IF(G612-Tabela4[[#This Row],[wielkosc_zamowienia]]+Tabela4[[#This Row],[Kolumna2]]&lt;0,1,0)</f>
        <v>1</v>
      </c>
      <c r="I612" s="8"/>
    </row>
    <row r="613" spans="1:9" x14ac:dyDescent="0.25">
      <c r="A613">
        <v>612</v>
      </c>
      <c r="B613" s="1">
        <v>44495</v>
      </c>
      <c r="C613" s="1" t="str">
        <f>IF(OR(WEEKDAY(Tabela4[[#This Row],[data]])=1,WEEKDAY(Tabela4[[#This Row],[data]])=7),"5000","12000")</f>
        <v>12000</v>
      </c>
      <c r="D613" t="s">
        <v>5</v>
      </c>
      <c r="E613">
        <v>2090</v>
      </c>
      <c r="F613" s="7">
        <f>IF(Tabela4[[#This Row],[data]]&lt;&gt;B612,Tabela4[[#This Row],[Kolumna1]],0)</f>
        <v>0</v>
      </c>
      <c r="G613" s="8">
        <f>IF(G612-Tabela4[[#This Row],[wielkosc_zamowienia]]+Tabela4[[#This Row],[Kolumna2]]&lt;0,G612+Tabela4[[#This Row],[Kolumna2]],G612-Tabela4[[#This Row],[wielkosc_zamowienia]]+Tabela4[[#This Row],[Kolumna2]])</f>
        <v>3120</v>
      </c>
      <c r="H613" s="8">
        <f>IF(G613-Tabela4[[#This Row],[wielkosc_zamowienia]]+Tabela4[[#This Row],[Kolumna2]]&lt;0,1,0)</f>
        <v>0</v>
      </c>
      <c r="I613" s="8"/>
    </row>
    <row r="614" spans="1:9" x14ac:dyDescent="0.25">
      <c r="A614">
        <v>613</v>
      </c>
      <c r="B614" s="1">
        <v>44496</v>
      </c>
      <c r="C614" s="1" t="str">
        <f>IF(OR(WEEKDAY(Tabela4[[#This Row],[data]])=1,WEEKDAY(Tabela4[[#This Row],[data]])=7),"5000","12000")</f>
        <v>12000</v>
      </c>
      <c r="D614" t="s">
        <v>5</v>
      </c>
      <c r="E614">
        <v>3960</v>
      </c>
      <c r="F614" s="7" t="str">
        <f>IF(Tabela4[[#This Row],[data]]&lt;&gt;B613,Tabela4[[#This Row],[Kolumna1]],0)</f>
        <v>12000</v>
      </c>
      <c r="G614" s="8">
        <f>IF(G613-Tabela4[[#This Row],[wielkosc_zamowienia]]+Tabela4[[#This Row],[Kolumna2]]&lt;0,G613+Tabela4[[#This Row],[Kolumna2]],G613-Tabela4[[#This Row],[wielkosc_zamowienia]]+Tabela4[[#This Row],[Kolumna2]])</f>
        <v>11160</v>
      </c>
      <c r="H614" s="8">
        <f>IF(G614-Tabela4[[#This Row],[wielkosc_zamowienia]]+Tabela4[[#This Row],[Kolumna2]]&lt;0,1,0)</f>
        <v>0</v>
      </c>
      <c r="I614" s="8"/>
    </row>
    <row r="615" spans="1:9" x14ac:dyDescent="0.25">
      <c r="A615">
        <v>614</v>
      </c>
      <c r="B615" s="1">
        <v>44496</v>
      </c>
      <c r="C615" s="1" t="str">
        <f>IF(OR(WEEKDAY(Tabela4[[#This Row],[data]])=1,WEEKDAY(Tabela4[[#This Row],[data]])=7),"5000","12000")</f>
        <v>12000</v>
      </c>
      <c r="D615" t="s">
        <v>6</v>
      </c>
      <c r="E615">
        <v>6430</v>
      </c>
      <c r="F615" s="7">
        <f>IF(Tabela4[[#This Row],[data]]&lt;&gt;B614,Tabela4[[#This Row],[Kolumna1]],0)</f>
        <v>0</v>
      </c>
      <c r="G615" s="8">
        <f>IF(G614-Tabela4[[#This Row],[wielkosc_zamowienia]]+Tabela4[[#This Row],[Kolumna2]]&lt;0,G614+Tabela4[[#This Row],[Kolumna2]],G614-Tabela4[[#This Row],[wielkosc_zamowienia]]+Tabela4[[#This Row],[Kolumna2]])</f>
        <v>4730</v>
      </c>
      <c r="H615" s="8">
        <f>IF(G615-Tabela4[[#This Row],[wielkosc_zamowienia]]+Tabela4[[#This Row],[Kolumna2]]&lt;0,1,0)</f>
        <v>1</v>
      </c>
      <c r="I615" s="8"/>
    </row>
    <row r="616" spans="1:9" x14ac:dyDescent="0.25">
      <c r="A616">
        <v>615</v>
      </c>
      <c r="B616" s="1">
        <v>44496</v>
      </c>
      <c r="C616" s="1" t="str">
        <f>IF(OR(WEEKDAY(Tabela4[[#This Row],[data]])=1,WEEKDAY(Tabela4[[#This Row],[data]])=7),"5000","12000")</f>
        <v>12000</v>
      </c>
      <c r="D616" t="s">
        <v>4</v>
      </c>
      <c r="E616">
        <v>9940</v>
      </c>
      <c r="F616" s="7">
        <f>IF(Tabela4[[#This Row],[data]]&lt;&gt;B615,Tabela4[[#This Row],[Kolumna1]],0)</f>
        <v>0</v>
      </c>
      <c r="G616" s="8">
        <f>IF(G615-Tabela4[[#This Row],[wielkosc_zamowienia]]+Tabela4[[#This Row],[Kolumna2]]&lt;0,G615+Tabela4[[#This Row],[Kolumna2]],G615-Tabela4[[#This Row],[wielkosc_zamowienia]]+Tabela4[[#This Row],[Kolumna2]])</f>
        <v>4730</v>
      </c>
      <c r="H616" s="8">
        <f>IF(G616-Tabela4[[#This Row],[wielkosc_zamowienia]]+Tabela4[[#This Row],[Kolumna2]]&lt;0,1,0)</f>
        <v>1</v>
      </c>
      <c r="I616" s="8"/>
    </row>
    <row r="617" spans="1:9" x14ac:dyDescent="0.25">
      <c r="A617">
        <v>616</v>
      </c>
      <c r="B617" s="1">
        <v>44496</v>
      </c>
      <c r="C617" s="1" t="str">
        <f>IF(OR(WEEKDAY(Tabela4[[#This Row],[data]])=1,WEEKDAY(Tabela4[[#This Row],[data]])=7),"5000","12000")</f>
        <v>12000</v>
      </c>
      <c r="D617" t="s">
        <v>7</v>
      </c>
      <c r="E617">
        <v>4220</v>
      </c>
      <c r="F617" s="7">
        <f>IF(Tabela4[[#This Row],[data]]&lt;&gt;B616,Tabela4[[#This Row],[Kolumna1]],0)</f>
        <v>0</v>
      </c>
      <c r="G617" s="8">
        <f>IF(G616-Tabela4[[#This Row],[wielkosc_zamowienia]]+Tabela4[[#This Row],[Kolumna2]]&lt;0,G616+Tabela4[[#This Row],[Kolumna2]],G616-Tabela4[[#This Row],[wielkosc_zamowienia]]+Tabela4[[#This Row],[Kolumna2]])</f>
        <v>510</v>
      </c>
      <c r="H617" s="8">
        <f>IF(G617-Tabela4[[#This Row],[wielkosc_zamowienia]]+Tabela4[[#This Row],[Kolumna2]]&lt;0,1,0)</f>
        <v>1</v>
      </c>
      <c r="I617" s="8"/>
    </row>
    <row r="618" spans="1:9" x14ac:dyDescent="0.25">
      <c r="A618">
        <v>617</v>
      </c>
      <c r="B618" s="1">
        <v>44497</v>
      </c>
      <c r="C618" s="1" t="str">
        <f>IF(OR(WEEKDAY(Tabela4[[#This Row],[data]])=1,WEEKDAY(Tabela4[[#This Row],[data]])=7),"5000","12000")</f>
        <v>12000</v>
      </c>
      <c r="D618" t="s">
        <v>7</v>
      </c>
      <c r="E618">
        <v>2630</v>
      </c>
      <c r="F618" s="7" t="str">
        <f>IF(Tabela4[[#This Row],[data]]&lt;&gt;B617,Tabela4[[#This Row],[Kolumna1]],0)</f>
        <v>12000</v>
      </c>
      <c r="G618" s="8">
        <f>IF(G617-Tabela4[[#This Row],[wielkosc_zamowienia]]+Tabela4[[#This Row],[Kolumna2]]&lt;0,G617+Tabela4[[#This Row],[Kolumna2]],G617-Tabela4[[#This Row],[wielkosc_zamowienia]]+Tabela4[[#This Row],[Kolumna2]])</f>
        <v>9880</v>
      </c>
      <c r="H618" s="8">
        <f>IF(G618-Tabela4[[#This Row],[wielkosc_zamowienia]]+Tabela4[[#This Row],[Kolumna2]]&lt;0,1,0)</f>
        <v>0</v>
      </c>
      <c r="I618" s="8"/>
    </row>
    <row r="619" spans="1:9" x14ac:dyDescent="0.25">
      <c r="A619">
        <v>618</v>
      </c>
      <c r="B619" s="1">
        <v>44497</v>
      </c>
      <c r="C619" s="1" t="str">
        <f>IF(OR(WEEKDAY(Tabela4[[#This Row],[data]])=1,WEEKDAY(Tabela4[[#This Row],[data]])=7),"5000","12000")</f>
        <v>12000</v>
      </c>
      <c r="D619" t="s">
        <v>4</v>
      </c>
      <c r="E619">
        <v>3540</v>
      </c>
      <c r="F619" s="7">
        <f>IF(Tabela4[[#This Row],[data]]&lt;&gt;B618,Tabela4[[#This Row],[Kolumna1]],0)</f>
        <v>0</v>
      </c>
      <c r="G619" s="8">
        <f>IF(G618-Tabela4[[#This Row],[wielkosc_zamowienia]]+Tabela4[[#This Row],[Kolumna2]]&lt;0,G618+Tabela4[[#This Row],[Kolumna2]],G618-Tabela4[[#This Row],[wielkosc_zamowienia]]+Tabela4[[#This Row],[Kolumna2]])</f>
        <v>6340</v>
      </c>
      <c r="H619" s="8">
        <f>IF(G619-Tabela4[[#This Row],[wielkosc_zamowienia]]+Tabela4[[#This Row],[Kolumna2]]&lt;0,1,0)</f>
        <v>0</v>
      </c>
      <c r="I619" s="8"/>
    </row>
    <row r="620" spans="1:9" x14ac:dyDescent="0.25">
      <c r="A620">
        <v>619</v>
      </c>
      <c r="B620" s="1">
        <v>44498</v>
      </c>
      <c r="C620" s="1" t="str">
        <f>IF(OR(WEEKDAY(Tabela4[[#This Row],[data]])=1,WEEKDAY(Tabela4[[#This Row],[data]])=7),"5000","12000")</f>
        <v>12000</v>
      </c>
      <c r="D620" t="s">
        <v>5</v>
      </c>
      <c r="E620">
        <v>2630</v>
      </c>
      <c r="F620" s="7" t="str">
        <f>IF(Tabela4[[#This Row],[data]]&lt;&gt;B619,Tabela4[[#This Row],[Kolumna1]],0)</f>
        <v>12000</v>
      </c>
      <c r="G620" s="8">
        <f>IF(G619-Tabela4[[#This Row],[wielkosc_zamowienia]]+Tabela4[[#This Row],[Kolumna2]]&lt;0,G619+Tabela4[[#This Row],[Kolumna2]],G619-Tabela4[[#This Row],[wielkosc_zamowienia]]+Tabela4[[#This Row],[Kolumna2]])</f>
        <v>15710</v>
      </c>
      <c r="H620" s="8">
        <f>IF(G620-Tabela4[[#This Row],[wielkosc_zamowienia]]+Tabela4[[#This Row],[Kolumna2]]&lt;0,1,0)</f>
        <v>0</v>
      </c>
      <c r="I620" s="8"/>
    </row>
    <row r="621" spans="1:9" x14ac:dyDescent="0.25">
      <c r="A621">
        <v>620</v>
      </c>
      <c r="B621" s="1">
        <v>44499</v>
      </c>
      <c r="C621" s="1" t="str">
        <f>IF(OR(WEEKDAY(Tabela4[[#This Row],[data]])=1,WEEKDAY(Tabela4[[#This Row],[data]])=7),"5000","12000")</f>
        <v>5000</v>
      </c>
      <c r="D621" t="s">
        <v>6</v>
      </c>
      <c r="E621">
        <v>4230</v>
      </c>
      <c r="F621" s="7" t="str">
        <f>IF(Tabela4[[#This Row],[data]]&lt;&gt;B620,Tabela4[[#This Row],[Kolumna1]],0)</f>
        <v>5000</v>
      </c>
      <c r="G621" s="8">
        <f>IF(G620-Tabela4[[#This Row],[wielkosc_zamowienia]]+Tabela4[[#This Row],[Kolumna2]]&lt;0,G620+Tabela4[[#This Row],[Kolumna2]],G620-Tabela4[[#This Row],[wielkosc_zamowienia]]+Tabela4[[#This Row],[Kolumna2]])</f>
        <v>16480</v>
      </c>
      <c r="H621" s="8">
        <f>IF(G621-Tabela4[[#This Row],[wielkosc_zamowienia]]+Tabela4[[#This Row],[Kolumna2]]&lt;0,1,0)</f>
        <v>0</v>
      </c>
      <c r="I621" s="8"/>
    </row>
    <row r="622" spans="1:9" x14ac:dyDescent="0.25">
      <c r="A622">
        <v>621</v>
      </c>
      <c r="B622" s="1">
        <v>44499</v>
      </c>
      <c r="C622" s="1" t="str">
        <f>IF(OR(WEEKDAY(Tabela4[[#This Row],[data]])=1,WEEKDAY(Tabela4[[#This Row],[data]])=7),"5000","12000")</f>
        <v>5000</v>
      </c>
      <c r="D622" t="s">
        <v>4</v>
      </c>
      <c r="E622">
        <v>4630</v>
      </c>
      <c r="F622" s="7">
        <f>IF(Tabela4[[#This Row],[data]]&lt;&gt;B621,Tabela4[[#This Row],[Kolumna1]],0)</f>
        <v>0</v>
      </c>
      <c r="G622" s="8">
        <f>IF(G621-Tabela4[[#This Row],[wielkosc_zamowienia]]+Tabela4[[#This Row],[Kolumna2]]&lt;0,G621+Tabela4[[#This Row],[Kolumna2]],G621-Tabela4[[#This Row],[wielkosc_zamowienia]]+Tabela4[[#This Row],[Kolumna2]])</f>
        <v>11850</v>
      </c>
      <c r="H622" s="8">
        <f>IF(G622-Tabela4[[#This Row],[wielkosc_zamowienia]]+Tabela4[[#This Row],[Kolumna2]]&lt;0,1,0)</f>
        <v>0</v>
      </c>
      <c r="I622" s="8"/>
    </row>
    <row r="623" spans="1:9" x14ac:dyDescent="0.25">
      <c r="A623">
        <v>622</v>
      </c>
      <c r="B623" s="1">
        <v>44500</v>
      </c>
      <c r="C623" s="1" t="str">
        <f>IF(OR(WEEKDAY(Tabela4[[#This Row],[data]])=1,WEEKDAY(Tabela4[[#This Row],[data]])=7),"5000","12000")</f>
        <v>5000</v>
      </c>
      <c r="D623" t="s">
        <v>5</v>
      </c>
      <c r="E623">
        <v>2100</v>
      </c>
      <c r="F623" s="7" t="str">
        <f>IF(Tabela4[[#This Row],[data]]&lt;&gt;B622,Tabela4[[#This Row],[Kolumna1]],0)</f>
        <v>5000</v>
      </c>
      <c r="G623" s="8">
        <f>IF(G622-Tabela4[[#This Row],[wielkosc_zamowienia]]+Tabela4[[#This Row],[Kolumna2]]&lt;0,G622+Tabela4[[#This Row],[Kolumna2]],G622-Tabela4[[#This Row],[wielkosc_zamowienia]]+Tabela4[[#This Row],[Kolumna2]])</f>
        <v>14750</v>
      </c>
      <c r="H623" s="8">
        <f>IF(G623-Tabela4[[#This Row],[wielkosc_zamowienia]]+Tabela4[[#This Row],[Kolumna2]]&lt;0,1,0)</f>
        <v>0</v>
      </c>
      <c r="I623" s="8"/>
    </row>
    <row r="624" spans="1:9" x14ac:dyDescent="0.25">
      <c r="A624">
        <v>623</v>
      </c>
      <c r="B624" s="1">
        <v>44501</v>
      </c>
      <c r="C624" s="1" t="str">
        <f>IF(OR(WEEKDAY(Tabela4[[#This Row],[data]])=1,WEEKDAY(Tabela4[[#This Row],[data]])=7),"5000","12000")</f>
        <v>12000</v>
      </c>
      <c r="D624" t="s">
        <v>4</v>
      </c>
      <c r="E624">
        <v>4290</v>
      </c>
      <c r="F624" s="7" t="str">
        <f>IF(Tabela4[[#This Row],[data]]&lt;&gt;B623,Tabela4[[#This Row],[Kolumna1]],0)</f>
        <v>12000</v>
      </c>
      <c r="G624" s="8">
        <f>IF(G623-Tabela4[[#This Row],[wielkosc_zamowienia]]+Tabela4[[#This Row],[Kolumna2]]&lt;0,G623+Tabela4[[#This Row],[Kolumna2]],G623-Tabela4[[#This Row],[wielkosc_zamowienia]]+Tabela4[[#This Row],[Kolumna2]])</f>
        <v>22460</v>
      </c>
      <c r="H624" s="8">
        <f>IF(G624-Tabela4[[#This Row],[wielkosc_zamowienia]]+Tabela4[[#This Row],[Kolumna2]]&lt;0,1,0)</f>
        <v>0</v>
      </c>
      <c r="I624" s="8"/>
    </row>
    <row r="625" spans="1:9" x14ac:dyDescent="0.25">
      <c r="A625">
        <v>624</v>
      </c>
      <c r="B625" s="1">
        <v>44501</v>
      </c>
      <c r="C625" s="1" t="str">
        <f>IF(OR(WEEKDAY(Tabela4[[#This Row],[data]])=1,WEEKDAY(Tabela4[[#This Row],[data]])=7),"5000","12000")</f>
        <v>12000</v>
      </c>
      <c r="D625" t="s">
        <v>6</v>
      </c>
      <c r="E625">
        <v>2870</v>
      </c>
      <c r="F625" s="7">
        <f>IF(Tabela4[[#This Row],[data]]&lt;&gt;B624,Tabela4[[#This Row],[Kolumna1]],0)</f>
        <v>0</v>
      </c>
      <c r="G625" s="8">
        <f>IF(G624-Tabela4[[#This Row],[wielkosc_zamowienia]]+Tabela4[[#This Row],[Kolumna2]]&lt;0,G624+Tabela4[[#This Row],[Kolumna2]],G624-Tabela4[[#This Row],[wielkosc_zamowienia]]+Tabela4[[#This Row],[Kolumna2]])</f>
        <v>19590</v>
      </c>
      <c r="H625" s="8">
        <f>IF(G625-Tabela4[[#This Row],[wielkosc_zamowienia]]+Tabela4[[#This Row],[Kolumna2]]&lt;0,1,0)</f>
        <v>0</v>
      </c>
      <c r="I625" s="8"/>
    </row>
    <row r="626" spans="1:9" x14ac:dyDescent="0.25">
      <c r="A626">
        <v>625</v>
      </c>
      <c r="B626" s="1">
        <v>44501</v>
      </c>
      <c r="C626" s="1" t="str">
        <f>IF(OR(WEEKDAY(Tabela4[[#This Row],[data]])=1,WEEKDAY(Tabela4[[#This Row],[data]])=7),"5000","12000")</f>
        <v>12000</v>
      </c>
      <c r="D626" t="s">
        <v>5</v>
      </c>
      <c r="E626">
        <v>3550</v>
      </c>
      <c r="F626" s="7">
        <f>IF(Tabela4[[#This Row],[data]]&lt;&gt;B625,Tabela4[[#This Row],[Kolumna1]],0)</f>
        <v>0</v>
      </c>
      <c r="G626" s="8">
        <f>IF(G625-Tabela4[[#This Row],[wielkosc_zamowienia]]+Tabela4[[#This Row],[Kolumna2]]&lt;0,G625+Tabela4[[#This Row],[Kolumna2]],G625-Tabela4[[#This Row],[wielkosc_zamowienia]]+Tabela4[[#This Row],[Kolumna2]])</f>
        <v>16040</v>
      </c>
      <c r="H626" s="8">
        <f>IF(G626-Tabela4[[#This Row],[wielkosc_zamowienia]]+Tabela4[[#This Row],[Kolumna2]]&lt;0,1,0)</f>
        <v>0</v>
      </c>
      <c r="I626" s="8"/>
    </row>
    <row r="627" spans="1:9" x14ac:dyDescent="0.25">
      <c r="A627">
        <v>626</v>
      </c>
      <c r="B627" s="1">
        <v>44502</v>
      </c>
      <c r="C627" s="1" t="str">
        <f>IF(OR(WEEKDAY(Tabela4[[#This Row],[data]])=1,WEEKDAY(Tabela4[[#This Row],[data]])=7),"5000","12000")</f>
        <v>12000</v>
      </c>
      <c r="D627" t="s">
        <v>4</v>
      </c>
      <c r="E627">
        <v>8480</v>
      </c>
      <c r="F627" s="7" t="str">
        <f>IF(Tabela4[[#This Row],[data]]&lt;&gt;B626,Tabela4[[#This Row],[Kolumna1]],0)</f>
        <v>12000</v>
      </c>
      <c r="G627" s="8">
        <f>IF(G626-Tabela4[[#This Row],[wielkosc_zamowienia]]+Tabela4[[#This Row],[Kolumna2]]&lt;0,G626+Tabela4[[#This Row],[Kolumna2]],G626-Tabela4[[#This Row],[wielkosc_zamowienia]]+Tabela4[[#This Row],[Kolumna2]])</f>
        <v>19560</v>
      </c>
      <c r="H627" s="8">
        <f>IF(G627-Tabela4[[#This Row],[wielkosc_zamowienia]]+Tabela4[[#This Row],[Kolumna2]]&lt;0,1,0)</f>
        <v>0</v>
      </c>
      <c r="I627" s="8"/>
    </row>
    <row r="628" spans="1:9" x14ac:dyDescent="0.25">
      <c r="A628">
        <v>627</v>
      </c>
      <c r="B628" s="1">
        <v>44503</v>
      </c>
      <c r="C628" s="1" t="str">
        <f>IF(OR(WEEKDAY(Tabela4[[#This Row],[data]])=1,WEEKDAY(Tabela4[[#This Row],[data]])=7),"5000","12000")</f>
        <v>12000</v>
      </c>
      <c r="D628" t="s">
        <v>4</v>
      </c>
      <c r="E628">
        <v>4860</v>
      </c>
      <c r="F628" s="7" t="str">
        <f>IF(Tabela4[[#This Row],[data]]&lt;&gt;B627,Tabela4[[#This Row],[Kolumna1]],0)</f>
        <v>12000</v>
      </c>
      <c r="G628" s="8">
        <f>IF(G627-Tabela4[[#This Row],[wielkosc_zamowienia]]+Tabela4[[#This Row],[Kolumna2]]&lt;0,G627+Tabela4[[#This Row],[Kolumna2]],G627-Tabela4[[#This Row],[wielkosc_zamowienia]]+Tabela4[[#This Row],[Kolumna2]])</f>
        <v>26700</v>
      </c>
      <c r="H628" s="8">
        <f>IF(G628-Tabela4[[#This Row],[wielkosc_zamowienia]]+Tabela4[[#This Row],[Kolumna2]]&lt;0,1,0)</f>
        <v>0</v>
      </c>
      <c r="I628" s="8"/>
    </row>
    <row r="629" spans="1:9" x14ac:dyDescent="0.25">
      <c r="A629">
        <v>628</v>
      </c>
      <c r="B629" s="1">
        <v>44503</v>
      </c>
      <c r="C629" s="1" t="str">
        <f>IF(OR(WEEKDAY(Tabela4[[#This Row],[data]])=1,WEEKDAY(Tabela4[[#This Row],[data]])=7),"5000","12000")</f>
        <v>12000</v>
      </c>
      <c r="D629" t="s">
        <v>5</v>
      </c>
      <c r="E629">
        <v>8270</v>
      </c>
      <c r="F629" s="7">
        <f>IF(Tabela4[[#This Row],[data]]&lt;&gt;B628,Tabela4[[#This Row],[Kolumna1]],0)</f>
        <v>0</v>
      </c>
      <c r="G629" s="8">
        <f>IF(G628-Tabela4[[#This Row],[wielkosc_zamowienia]]+Tabela4[[#This Row],[Kolumna2]]&lt;0,G628+Tabela4[[#This Row],[Kolumna2]],G628-Tabela4[[#This Row],[wielkosc_zamowienia]]+Tabela4[[#This Row],[Kolumna2]])</f>
        <v>18430</v>
      </c>
      <c r="H629" s="8">
        <f>IF(G629-Tabela4[[#This Row],[wielkosc_zamowienia]]+Tabela4[[#This Row],[Kolumna2]]&lt;0,1,0)</f>
        <v>0</v>
      </c>
      <c r="I629" s="8"/>
    </row>
    <row r="630" spans="1:9" x14ac:dyDescent="0.25">
      <c r="A630">
        <v>629</v>
      </c>
      <c r="B630" s="1">
        <v>44504</v>
      </c>
      <c r="C630" s="1" t="str">
        <f>IF(OR(WEEKDAY(Tabela4[[#This Row],[data]])=1,WEEKDAY(Tabela4[[#This Row],[data]])=7),"5000","12000")</f>
        <v>12000</v>
      </c>
      <c r="D630" t="s">
        <v>7</v>
      </c>
      <c r="E630">
        <v>8790</v>
      </c>
      <c r="F630" s="7" t="str">
        <f>IF(Tabela4[[#This Row],[data]]&lt;&gt;B629,Tabela4[[#This Row],[Kolumna1]],0)</f>
        <v>12000</v>
      </c>
      <c r="G630" s="8">
        <f>IF(G629-Tabela4[[#This Row],[wielkosc_zamowienia]]+Tabela4[[#This Row],[Kolumna2]]&lt;0,G629+Tabela4[[#This Row],[Kolumna2]],G629-Tabela4[[#This Row],[wielkosc_zamowienia]]+Tabela4[[#This Row],[Kolumna2]])</f>
        <v>21640</v>
      </c>
      <c r="H630" s="8">
        <f>IF(G630-Tabela4[[#This Row],[wielkosc_zamowienia]]+Tabela4[[#This Row],[Kolumna2]]&lt;0,1,0)</f>
        <v>0</v>
      </c>
      <c r="I630" s="8"/>
    </row>
    <row r="631" spans="1:9" x14ac:dyDescent="0.25">
      <c r="A631">
        <v>630</v>
      </c>
      <c r="B631" s="1">
        <v>44504</v>
      </c>
      <c r="C631" s="1" t="str">
        <f>IF(OR(WEEKDAY(Tabela4[[#This Row],[data]])=1,WEEKDAY(Tabela4[[#This Row],[data]])=7),"5000","12000")</f>
        <v>12000</v>
      </c>
      <c r="D631" t="s">
        <v>6</v>
      </c>
      <c r="E631">
        <v>3110</v>
      </c>
      <c r="F631" s="7">
        <f>IF(Tabela4[[#This Row],[data]]&lt;&gt;B630,Tabela4[[#This Row],[Kolumna1]],0)</f>
        <v>0</v>
      </c>
      <c r="G631" s="8">
        <f>IF(G630-Tabela4[[#This Row],[wielkosc_zamowienia]]+Tabela4[[#This Row],[Kolumna2]]&lt;0,G630+Tabela4[[#This Row],[Kolumna2]],G630-Tabela4[[#This Row],[wielkosc_zamowienia]]+Tabela4[[#This Row],[Kolumna2]])</f>
        <v>18530</v>
      </c>
      <c r="H631" s="8">
        <f>IF(G631-Tabela4[[#This Row],[wielkosc_zamowienia]]+Tabela4[[#This Row],[Kolumna2]]&lt;0,1,0)</f>
        <v>0</v>
      </c>
      <c r="I631" s="8"/>
    </row>
    <row r="632" spans="1:9" x14ac:dyDescent="0.25">
      <c r="A632">
        <v>631</v>
      </c>
      <c r="B632" s="1">
        <v>44504</v>
      </c>
      <c r="C632" s="1" t="str">
        <f>IF(OR(WEEKDAY(Tabela4[[#This Row],[data]])=1,WEEKDAY(Tabela4[[#This Row],[data]])=7),"5000","12000")</f>
        <v>12000</v>
      </c>
      <c r="D632" t="s">
        <v>5</v>
      </c>
      <c r="E632">
        <v>1440</v>
      </c>
      <c r="F632" s="7">
        <f>IF(Tabela4[[#This Row],[data]]&lt;&gt;B631,Tabela4[[#This Row],[Kolumna1]],0)</f>
        <v>0</v>
      </c>
      <c r="G632" s="8">
        <f>IF(G631-Tabela4[[#This Row],[wielkosc_zamowienia]]+Tabela4[[#This Row],[Kolumna2]]&lt;0,G631+Tabela4[[#This Row],[Kolumna2]],G631-Tabela4[[#This Row],[wielkosc_zamowienia]]+Tabela4[[#This Row],[Kolumna2]])</f>
        <v>17090</v>
      </c>
      <c r="H632" s="8">
        <f>IF(G632-Tabela4[[#This Row],[wielkosc_zamowienia]]+Tabela4[[#This Row],[Kolumna2]]&lt;0,1,0)</f>
        <v>0</v>
      </c>
      <c r="I632" s="8"/>
    </row>
    <row r="633" spans="1:9" x14ac:dyDescent="0.25">
      <c r="A633">
        <v>632</v>
      </c>
      <c r="B633" s="1">
        <v>44505</v>
      </c>
      <c r="C633" s="1" t="str">
        <f>IF(OR(WEEKDAY(Tabela4[[#This Row],[data]])=1,WEEKDAY(Tabela4[[#This Row],[data]])=7),"5000","12000")</f>
        <v>12000</v>
      </c>
      <c r="D633" t="s">
        <v>7</v>
      </c>
      <c r="E633">
        <v>4550</v>
      </c>
      <c r="F633" s="7" t="str">
        <f>IF(Tabela4[[#This Row],[data]]&lt;&gt;B632,Tabela4[[#This Row],[Kolumna1]],0)</f>
        <v>12000</v>
      </c>
      <c r="G633" s="8">
        <f>IF(G632-Tabela4[[#This Row],[wielkosc_zamowienia]]+Tabela4[[#This Row],[Kolumna2]]&lt;0,G632+Tabela4[[#This Row],[Kolumna2]],G632-Tabela4[[#This Row],[wielkosc_zamowienia]]+Tabela4[[#This Row],[Kolumna2]])</f>
        <v>24540</v>
      </c>
      <c r="H633" s="8">
        <f>IF(G633-Tabela4[[#This Row],[wielkosc_zamowienia]]+Tabela4[[#This Row],[Kolumna2]]&lt;0,1,0)</f>
        <v>0</v>
      </c>
      <c r="I633" s="8"/>
    </row>
    <row r="634" spans="1:9" x14ac:dyDescent="0.25">
      <c r="A634">
        <v>633</v>
      </c>
      <c r="B634" s="1">
        <v>44505</v>
      </c>
      <c r="C634" s="1" t="str">
        <f>IF(OR(WEEKDAY(Tabela4[[#This Row],[data]])=1,WEEKDAY(Tabela4[[#This Row],[data]])=7),"5000","12000")</f>
        <v>12000</v>
      </c>
      <c r="D634" t="s">
        <v>4</v>
      </c>
      <c r="E634">
        <v>6980</v>
      </c>
      <c r="F634" s="7">
        <f>IF(Tabela4[[#This Row],[data]]&lt;&gt;B633,Tabela4[[#This Row],[Kolumna1]],0)</f>
        <v>0</v>
      </c>
      <c r="G634" s="8">
        <f>IF(G633-Tabela4[[#This Row],[wielkosc_zamowienia]]+Tabela4[[#This Row],[Kolumna2]]&lt;0,G633+Tabela4[[#This Row],[Kolumna2]],G633-Tabela4[[#This Row],[wielkosc_zamowienia]]+Tabela4[[#This Row],[Kolumna2]])</f>
        <v>17560</v>
      </c>
      <c r="H634" s="8">
        <f>IF(G634-Tabela4[[#This Row],[wielkosc_zamowienia]]+Tabela4[[#This Row],[Kolumna2]]&lt;0,1,0)</f>
        <v>0</v>
      </c>
      <c r="I634" s="8"/>
    </row>
    <row r="635" spans="1:9" x14ac:dyDescent="0.25">
      <c r="A635">
        <v>634</v>
      </c>
      <c r="B635" s="1">
        <v>44506</v>
      </c>
      <c r="C635" s="1" t="str">
        <f>IF(OR(WEEKDAY(Tabela4[[#This Row],[data]])=1,WEEKDAY(Tabela4[[#This Row],[data]])=7),"5000","12000")</f>
        <v>5000</v>
      </c>
      <c r="D635" t="s">
        <v>5</v>
      </c>
      <c r="E635">
        <v>3920</v>
      </c>
      <c r="F635" s="7" t="str">
        <f>IF(Tabela4[[#This Row],[data]]&lt;&gt;B634,Tabela4[[#This Row],[Kolumna1]],0)</f>
        <v>5000</v>
      </c>
      <c r="G635" s="8">
        <f>IF(G634-Tabela4[[#This Row],[wielkosc_zamowienia]]+Tabela4[[#This Row],[Kolumna2]]&lt;0,G634+Tabela4[[#This Row],[Kolumna2]],G634-Tabela4[[#This Row],[wielkosc_zamowienia]]+Tabela4[[#This Row],[Kolumna2]])</f>
        <v>18640</v>
      </c>
      <c r="H635" s="8">
        <f>IF(G635-Tabela4[[#This Row],[wielkosc_zamowienia]]+Tabela4[[#This Row],[Kolumna2]]&lt;0,1,0)</f>
        <v>0</v>
      </c>
      <c r="I635" s="8"/>
    </row>
    <row r="636" spans="1:9" x14ac:dyDescent="0.25">
      <c r="A636">
        <v>635</v>
      </c>
      <c r="B636" s="1">
        <v>44507</v>
      </c>
      <c r="C636" s="1" t="str">
        <f>IF(OR(WEEKDAY(Tabela4[[#This Row],[data]])=1,WEEKDAY(Tabela4[[#This Row],[data]])=7),"5000","12000")</f>
        <v>5000</v>
      </c>
      <c r="D636" t="s">
        <v>5</v>
      </c>
      <c r="E636">
        <v>7040</v>
      </c>
      <c r="F636" s="7" t="str">
        <f>IF(Tabela4[[#This Row],[data]]&lt;&gt;B635,Tabela4[[#This Row],[Kolumna1]],0)</f>
        <v>5000</v>
      </c>
      <c r="G636" s="8">
        <f>IF(G635-Tabela4[[#This Row],[wielkosc_zamowienia]]+Tabela4[[#This Row],[Kolumna2]]&lt;0,G635+Tabela4[[#This Row],[Kolumna2]],G635-Tabela4[[#This Row],[wielkosc_zamowienia]]+Tabela4[[#This Row],[Kolumna2]])</f>
        <v>16600</v>
      </c>
      <c r="H636" s="8">
        <f>IF(G636-Tabela4[[#This Row],[wielkosc_zamowienia]]+Tabela4[[#This Row],[Kolumna2]]&lt;0,1,0)</f>
        <v>0</v>
      </c>
      <c r="I636" s="8"/>
    </row>
    <row r="637" spans="1:9" x14ac:dyDescent="0.25">
      <c r="A637">
        <v>636</v>
      </c>
      <c r="B637" s="1">
        <v>44507</v>
      </c>
      <c r="C637" s="1" t="str">
        <f>IF(OR(WEEKDAY(Tabela4[[#This Row],[data]])=1,WEEKDAY(Tabela4[[#This Row],[data]])=7),"5000","12000")</f>
        <v>5000</v>
      </c>
      <c r="D637" t="s">
        <v>4</v>
      </c>
      <c r="E637">
        <v>7000</v>
      </c>
      <c r="F637" s="7">
        <f>IF(Tabela4[[#This Row],[data]]&lt;&gt;B636,Tabela4[[#This Row],[Kolumna1]],0)</f>
        <v>0</v>
      </c>
      <c r="G637" s="8">
        <f>IF(G636-Tabela4[[#This Row],[wielkosc_zamowienia]]+Tabela4[[#This Row],[Kolumna2]]&lt;0,G636+Tabela4[[#This Row],[Kolumna2]],G636-Tabela4[[#This Row],[wielkosc_zamowienia]]+Tabela4[[#This Row],[Kolumna2]])</f>
        <v>9600</v>
      </c>
      <c r="H637" s="8">
        <f>IF(G637-Tabela4[[#This Row],[wielkosc_zamowienia]]+Tabela4[[#This Row],[Kolumna2]]&lt;0,1,0)</f>
        <v>0</v>
      </c>
      <c r="I637" s="8"/>
    </row>
    <row r="638" spans="1:9" x14ac:dyDescent="0.25">
      <c r="A638">
        <v>637</v>
      </c>
      <c r="B638" s="1">
        <v>44508</v>
      </c>
      <c r="C638" s="1" t="str">
        <f>IF(OR(WEEKDAY(Tabela4[[#This Row],[data]])=1,WEEKDAY(Tabela4[[#This Row],[data]])=7),"5000","12000")</f>
        <v>12000</v>
      </c>
      <c r="D638" t="s">
        <v>5</v>
      </c>
      <c r="E638">
        <v>1980</v>
      </c>
      <c r="F638" s="7" t="str">
        <f>IF(Tabela4[[#This Row],[data]]&lt;&gt;B637,Tabela4[[#This Row],[Kolumna1]],0)</f>
        <v>12000</v>
      </c>
      <c r="G638" s="8">
        <f>IF(G637-Tabela4[[#This Row],[wielkosc_zamowienia]]+Tabela4[[#This Row],[Kolumna2]]&lt;0,G637+Tabela4[[#This Row],[Kolumna2]],G637-Tabela4[[#This Row],[wielkosc_zamowienia]]+Tabela4[[#This Row],[Kolumna2]])</f>
        <v>19620</v>
      </c>
      <c r="H638" s="8">
        <f>IF(G638-Tabela4[[#This Row],[wielkosc_zamowienia]]+Tabela4[[#This Row],[Kolumna2]]&lt;0,1,0)</f>
        <v>0</v>
      </c>
      <c r="I638" s="8"/>
    </row>
    <row r="639" spans="1:9" x14ac:dyDescent="0.25">
      <c r="A639">
        <v>638</v>
      </c>
      <c r="B639" s="1">
        <v>44508</v>
      </c>
      <c r="C639" s="1" t="str">
        <f>IF(OR(WEEKDAY(Tabela4[[#This Row],[data]])=1,WEEKDAY(Tabela4[[#This Row],[data]])=7),"5000","12000")</f>
        <v>12000</v>
      </c>
      <c r="D639" t="s">
        <v>4</v>
      </c>
      <c r="E639">
        <v>7550</v>
      </c>
      <c r="F639" s="7">
        <f>IF(Tabela4[[#This Row],[data]]&lt;&gt;B638,Tabela4[[#This Row],[Kolumna1]],0)</f>
        <v>0</v>
      </c>
      <c r="G639" s="8">
        <f>IF(G638-Tabela4[[#This Row],[wielkosc_zamowienia]]+Tabela4[[#This Row],[Kolumna2]]&lt;0,G638+Tabela4[[#This Row],[Kolumna2]],G638-Tabela4[[#This Row],[wielkosc_zamowienia]]+Tabela4[[#This Row],[Kolumna2]])</f>
        <v>12070</v>
      </c>
      <c r="H639" s="8">
        <f>IF(G639-Tabela4[[#This Row],[wielkosc_zamowienia]]+Tabela4[[#This Row],[Kolumna2]]&lt;0,1,0)</f>
        <v>0</v>
      </c>
      <c r="I639" s="8"/>
    </row>
    <row r="640" spans="1:9" x14ac:dyDescent="0.25">
      <c r="A640">
        <v>639</v>
      </c>
      <c r="B640" s="1">
        <v>44509</v>
      </c>
      <c r="C640" s="1" t="str">
        <f>IF(OR(WEEKDAY(Tabela4[[#This Row],[data]])=1,WEEKDAY(Tabela4[[#This Row],[data]])=7),"5000","12000")</f>
        <v>12000</v>
      </c>
      <c r="D640" t="s">
        <v>6</v>
      </c>
      <c r="E640">
        <v>2300</v>
      </c>
      <c r="F640" s="7" t="str">
        <f>IF(Tabela4[[#This Row],[data]]&lt;&gt;B639,Tabela4[[#This Row],[Kolumna1]],0)</f>
        <v>12000</v>
      </c>
      <c r="G640" s="8">
        <f>IF(G639-Tabela4[[#This Row],[wielkosc_zamowienia]]+Tabela4[[#This Row],[Kolumna2]]&lt;0,G639+Tabela4[[#This Row],[Kolumna2]],G639-Tabela4[[#This Row],[wielkosc_zamowienia]]+Tabela4[[#This Row],[Kolumna2]])</f>
        <v>21770</v>
      </c>
      <c r="H640" s="8">
        <f>IF(G640-Tabela4[[#This Row],[wielkosc_zamowienia]]+Tabela4[[#This Row],[Kolumna2]]&lt;0,1,0)</f>
        <v>0</v>
      </c>
      <c r="I640" s="8"/>
    </row>
    <row r="641" spans="1:9" x14ac:dyDescent="0.25">
      <c r="A641">
        <v>640</v>
      </c>
      <c r="B641" s="1">
        <v>44509</v>
      </c>
      <c r="C641" s="1" t="str">
        <f>IF(OR(WEEKDAY(Tabela4[[#This Row],[data]])=1,WEEKDAY(Tabela4[[#This Row],[data]])=7),"5000","12000")</f>
        <v>12000</v>
      </c>
      <c r="D641" t="s">
        <v>5</v>
      </c>
      <c r="E641">
        <v>5950</v>
      </c>
      <c r="F641" s="7">
        <f>IF(Tabela4[[#This Row],[data]]&lt;&gt;B640,Tabela4[[#This Row],[Kolumna1]],0)</f>
        <v>0</v>
      </c>
      <c r="G641" s="8">
        <f>IF(G640-Tabela4[[#This Row],[wielkosc_zamowienia]]+Tabela4[[#This Row],[Kolumna2]]&lt;0,G640+Tabela4[[#This Row],[Kolumna2]],G640-Tabela4[[#This Row],[wielkosc_zamowienia]]+Tabela4[[#This Row],[Kolumna2]])</f>
        <v>15820</v>
      </c>
      <c r="H641" s="8">
        <f>IF(G641-Tabela4[[#This Row],[wielkosc_zamowienia]]+Tabela4[[#This Row],[Kolumna2]]&lt;0,1,0)</f>
        <v>0</v>
      </c>
      <c r="I641" s="8"/>
    </row>
    <row r="642" spans="1:9" x14ac:dyDescent="0.25">
      <c r="A642">
        <v>641</v>
      </c>
      <c r="B642" s="1">
        <v>44509</v>
      </c>
      <c r="C642" s="1" t="str">
        <f>IF(OR(WEEKDAY(Tabela4[[#This Row],[data]])=1,WEEKDAY(Tabela4[[#This Row],[data]])=7),"5000","12000")</f>
        <v>12000</v>
      </c>
      <c r="D642" t="s">
        <v>7</v>
      </c>
      <c r="E642">
        <v>4860</v>
      </c>
      <c r="F642" s="7">
        <f>IF(Tabela4[[#This Row],[data]]&lt;&gt;B641,Tabela4[[#This Row],[Kolumna1]],0)</f>
        <v>0</v>
      </c>
      <c r="G642" s="8">
        <f>IF(G641-Tabela4[[#This Row],[wielkosc_zamowienia]]+Tabela4[[#This Row],[Kolumna2]]&lt;0,G641+Tabela4[[#This Row],[Kolumna2]],G641-Tabela4[[#This Row],[wielkosc_zamowienia]]+Tabela4[[#This Row],[Kolumna2]])</f>
        <v>10960</v>
      </c>
      <c r="H642" s="8">
        <f>IF(G642-Tabela4[[#This Row],[wielkosc_zamowienia]]+Tabela4[[#This Row],[Kolumna2]]&lt;0,1,0)</f>
        <v>0</v>
      </c>
      <c r="I642" s="8"/>
    </row>
    <row r="643" spans="1:9" x14ac:dyDescent="0.25">
      <c r="A643">
        <v>642</v>
      </c>
      <c r="B643" s="1">
        <v>44510</v>
      </c>
      <c r="C643" s="1" t="str">
        <f>IF(OR(WEEKDAY(Tabela4[[#This Row],[data]])=1,WEEKDAY(Tabela4[[#This Row],[data]])=7),"5000","12000")</f>
        <v>12000</v>
      </c>
      <c r="D643" t="s">
        <v>5</v>
      </c>
      <c r="E643">
        <v>7210</v>
      </c>
      <c r="F643" s="7" t="str">
        <f>IF(Tabela4[[#This Row],[data]]&lt;&gt;B642,Tabela4[[#This Row],[Kolumna1]],0)</f>
        <v>12000</v>
      </c>
      <c r="G643" s="8">
        <f>IF(G642-Tabela4[[#This Row],[wielkosc_zamowienia]]+Tabela4[[#This Row],[Kolumna2]]&lt;0,G642+Tabela4[[#This Row],[Kolumna2]],G642-Tabela4[[#This Row],[wielkosc_zamowienia]]+Tabela4[[#This Row],[Kolumna2]])</f>
        <v>15750</v>
      </c>
      <c r="H643" s="8">
        <f>IF(G643-Tabela4[[#This Row],[wielkosc_zamowienia]]+Tabela4[[#This Row],[Kolumna2]]&lt;0,1,0)</f>
        <v>0</v>
      </c>
      <c r="I643" s="8"/>
    </row>
    <row r="644" spans="1:9" x14ac:dyDescent="0.25">
      <c r="A644">
        <v>643</v>
      </c>
      <c r="B644" s="1">
        <v>44510</v>
      </c>
      <c r="C644" s="1" t="str">
        <f>IF(OR(WEEKDAY(Tabela4[[#This Row],[data]])=1,WEEKDAY(Tabela4[[#This Row],[data]])=7),"5000","12000")</f>
        <v>12000</v>
      </c>
      <c r="D644" t="s">
        <v>6</v>
      </c>
      <c r="E644">
        <v>6320</v>
      </c>
      <c r="F644" s="7">
        <f>IF(Tabela4[[#This Row],[data]]&lt;&gt;B643,Tabela4[[#This Row],[Kolumna1]],0)</f>
        <v>0</v>
      </c>
      <c r="G644" s="8">
        <f>IF(G643-Tabela4[[#This Row],[wielkosc_zamowienia]]+Tabela4[[#This Row],[Kolumna2]]&lt;0,G643+Tabela4[[#This Row],[Kolumna2]],G643-Tabela4[[#This Row],[wielkosc_zamowienia]]+Tabela4[[#This Row],[Kolumna2]])</f>
        <v>9430</v>
      </c>
      <c r="H644" s="8">
        <f>IF(G644-Tabela4[[#This Row],[wielkosc_zamowienia]]+Tabela4[[#This Row],[Kolumna2]]&lt;0,1,0)</f>
        <v>0</v>
      </c>
      <c r="I644" s="8"/>
    </row>
    <row r="645" spans="1:9" x14ac:dyDescent="0.25">
      <c r="A645">
        <v>644</v>
      </c>
      <c r="B645" s="1">
        <v>44510</v>
      </c>
      <c r="C645" s="1" t="str">
        <f>IF(OR(WEEKDAY(Tabela4[[#This Row],[data]])=1,WEEKDAY(Tabela4[[#This Row],[data]])=7),"5000","12000")</f>
        <v>12000</v>
      </c>
      <c r="D645" t="s">
        <v>4</v>
      </c>
      <c r="E645">
        <v>6800</v>
      </c>
      <c r="F645" s="7">
        <f>IF(Tabela4[[#This Row],[data]]&lt;&gt;B644,Tabela4[[#This Row],[Kolumna1]],0)</f>
        <v>0</v>
      </c>
      <c r="G645" s="8">
        <f>IF(G644-Tabela4[[#This Row],[wielkosc_zamowienia]]+Tabela4[[#This Row],[Kolumna2]]&lt;0,G644+Tabela4[[#This Row],[Kolumna2]],G644-Tabela4[[#This Row],[wielkosc_zamowienia]]+Tabela4[[#This Row],[Kolumna2]])</f>
        <v>2630</v>
      </c>
      <c r="H645" s="8">
        <f>IF(G645-Tabela4[[#This Row],[wielkosc_zamowienia]]+Tabela4[[#This Row],[Kolumna2]]&lt;0,1,0)</f>
        <v>1</v>
      </c>
      <c r="I645" s="8"/>
    </row>
    <row r="646" spans="1:9" x14ac:dyDescent="0.25">
      <c r="A646">
        <v>645</v>
      </c>
      <c r="B646" s="1">
        <v>44511</v>
      </c>
      <c r="C646" s="1" t="str">
        <f>IF(OR(WEEKDAY(Tabela4[[#This Row],[data]])=1,WEEKDAY(Tabela4[[#This Row],[data]])=7),"5000","12000")</f>
        <v>12000</v>
      </c>
      <c r="D646" t="s">
        <v>4</v>
      </c>
      <c r="E646">
        <v>8040</v>
      </c>
      <c r="F646" s="7" t="str">
        <f>IF(Tabela4[[#This Row],[data]]&lt;&gt;B645,Tabela4[[#This Row],[Kolumna1]],0)</f>
        <v>12000</v>
      </c>
      <c r="G646" s="8">
        <f>IF(G645-Tabela4[[#This Row],[wielkosc_zamowienia]]+Tabela4[[#This Row],[Kolumna2]]&lt;0,G645+Tabela4[[#This Row],[Kolumna2]],G645-Tabela4[[#This Row],[wielkosc_zamowienia]]+Tabela4[[#This Row],[Kolumna2]])</f>
        <v>6590</v>
      </c>
      <c r="H646" s="8">
        <f>IF(G646-Tabela4[[#This Row],[wielkosc_zamowienia]]+Tabela4[[#This Row],[Kolumna2]]&lt;0,1,0)</f>
        <v>0</v>
      </c>
      <c r="I646" s="8"/>
    </row>
    <row r="647" spans="1:9" x14ac:dyDescent="0.25">
      <c r="A647">
        <v>646</v>
      </c>
      <c r="B647" s="1">
        <v>44511</v>
      </c>
      <c r="C647" s="1" t="str">
        <f>IF(OR(WEEKDAY(Tabela4[[#This Row],[data]])=1,WEEKDAY(Tabela4[[#This Row],[data]])=7),"5000","12000")</f>
        <v>12000</v>
      </c>
      <c r="D647" t="s">
        <v>6</v>
      </c>
      <c r="E647">
        <v>2960</v>
      </c>
      <c r="F647" s="7">
        <f>IF(Tabela4[[#This Row],[data]]&lt;&gt;B646,Tabela4[[#This Row],[Kolumna1]],0)</f>
        <v>0</v>
      </c>
      <c r="G647" s="8">
        <f>IF(G646-Tabela4[[#This Row],[wielkosc_zamowienia]]+Tabela4[[#This Row],[Kolumna2]]&lt;0,G646+Tabela4[[#This Row],[Kolumna2]],G646-Tabela4[[#This Row],[wielkosc_zamowienia]]+Tabela4[[#This Row],[Kolumna2]])</f>
        <v>3630</v>
      </c>
      <c r="H647" s="8">
        <f>IF(G647-Tabela4[[#This Row],[wielkosc_zamowienia]]+Tabela4[[#This Row],[Kolumna2]]&lt;0,1,0)</f>
        <v>0</v>
      </c>
      <c r="I647" s="8"/>
    </row>
    <row r="648" spans="1:9" x14ac:dyDescent="0.25">
      <c r="A648">
        <v>647</v>
      </c>
      <c r="B648" s="1">
        <v>44512</v>
      </c>
      <c r="C648" s="1" t="str">
        <f>IF(OR(WEEKDAY(Tabela4[[#This Row],[data]])=1,WEEKDAY(Tabela4[[#This Row],[data]])=7),"5000","12000")</f>
        <v>12000</v>
      </c>
      <c r="D648" t="s">
        <v>5</v>
      </c>
      <c r="E648">
        <v>1960</v>
      </c>
      <c r="F648" s="7" t="str">
        <f>IF(Tabela4[[#This Row],[data]]&lt;&gt;B647,Tabela4[[#This Row],[Kolumna1]],0)</f>
        <v>12000</v>
      </c>
      <c r="G648" s="8">
        <f>IF(G647-Tabela4[[#This Row],[wielkosc_zamowienia]]+Tabela4[[#This Row],[Kolumna2]]&lt;0,G647+Tabela4[[#This Row],[Kolumna2]],G647-Tabela4[[#This Row],[wielkosc_zamowienia]]+Tabela4[[#This Row],[Kolumna2]])</f>
        <v>13670</v>
      </c>
      <c r="H648" s="8">
        <f>IF(G648-Tabela4[[#This Row],[wielkosc_zamowienia]]+Tabela4[[#This Row],[Kolumna2]]&lt;0,1,0)</f>
        <v>0</v>
      </c>
      <c r="I648" s="8"/>
    </row>
    <row r="649" spans="1:9" x14ac:dyDescent="0.25">
      <c r="A649">
        <v>648</v>
      </c>
      <c r="B649" s="1">
        <v>44513</v>
      </c>
      <c r="C649" s="1" t="str">
        <f>IF(OR(WEEKDAY(Tabela4[[#This Row],[data]])=1,WEEKDAY(Tabela4[[#This Row],[data]])=7),"5000","12000")</f>
        <v>5000</v>
      </c>
      <c r="D649" t="s">
        <v>4</v>
      </c>
      <c r="E649">
        <v>5740</v>
      </c>
      <c r="F649" s="7" t="str">
        <f>IF(Tabela4[[#This Row],[data]]&lt;&gt;B648,Tabela4[[#This Row],[Kolumna1]],0)</f>
        <v>5000</v>
      </c>
      <c r="G649" s="8">
        <f>IF(G648-Tabela4[[#This Row],[wielkosc_zamowienia]]+Tabela4[[#This Row],[Kolumna2]]&lt;0,G648+Tabela4[[#This Row],[Kolumna2]],G648-Tabela4[[#This Row],[wielkosc_zamowienia]]+Tabela4[[#This Row],[Kolumna2]])</f>
        <v>12930</v>
      </c>
      <c r="H649" s="8">
        <f>IF(G649-Tabela4[[#This Row],[wielkosc_zamowienia]]+Tabela4[[#This Row],[Kolumna2]]&lt;0,1,0)</f>
        <v>0</v>
      </c>
      <c r="I649" s="8"/>
    </row>
    <row r="650" spans="1:9" x14ac:dyDescent="0.25">
      <c r="A650">
        <v>649</v>
      </c>
      <c r="B650" s="1">
        <v>44514</v>
      </c>
      <c r="C650" s="1" t="str">
        <f>IF(OR(WEEKDAY(Tabela4[[#This Row],[data]])=1,WEEKDAY(Tabela4[[#This Row],[data]])=7),"5000","12000")</f>
        <v>5000</v>
      </c>
      <c r="D650" t="s">
        <v>5</v>
      </c>
      <c r="E650">
        <v>2610</v>
      </c>
      <c r="F650" s="7" t="str">
        <f>IF(Tabela4[[#This Row],[data]]&lt;&gt;B649,Tabela4[[#This Row],[Kolumna1]],0)</f>
        <v>5000</v>
      </c>
      <c r="G650" s="8">
        <f>IF(G649-Tabela4[[#This Row],[wielkosc_zamowienia]]+Tabela4[[#This Row],[Kolumna2]]&lt;0,G649+Tabela4[[#This Row],[Kolumna2]],G649-Tabela4[[#This Row],[wielkosc_zamowienia]]+Tabela4[[#This Row],[Kolumna2]])</f>
        <v>15320</v>
      </c>
      <c r="H650" s="8">
        <f>IF(G650-Tabela4[[#This Row],[wielkosc_zamowienia]]+Tabela4[[#This Row],[Kolumna2]]&lt;0,1,0)</f>
        <v>0</v>
      </c>
      <c r="I650" s="8"/>
    </row>
    <row r="651" spans="1:9" x14ac:dyDescent="0.25">
      <c r="A651">
        <v>650</v>
      </c>
      <c r="B651" s="1">
        <v>44514</v>
      </c>
      <c r="C651" s="1" t="str">
        <f>IF(OR(WEEKDAY(Tabela4[[#This Row],[data]])=1,WEEKDAY(Tabela4[[#This Row],[data]])=7),"5000","12000")</f>
        <v>5000</v>
      </c>
      <c r="D651" t="s">
        <v>4</v>
      </c>
      <c r="E651">
        <v>5910</v>
      </c>
      <c r="F651" s="7">
        <f>IF(Tabela4[[#This Row],[data]]&lt;&gt;B650,Tabela4[[#This Row],[Kolumna1]],0)</f>
        <v>0</v>
      </c>
      <c r="G651" s="8">
        <f>IF(G650-Tabela4[[#This Row],[wielkosc_zamowienia]]+Tabela4[[#This Row],[Kolumna2]]&lt;0,G650+Tabela4[[#This Row],[Kolumna2]],G650-Tabela4[[#This Row],[wielkosc_zamowienia]]+Tabela4[[#This Row],[Kolumna2]])</f>
        <v>9410</v>
      </c>
      <c r="H651" s="8">
        <f>IF(G651-Tabela4[[#This Row],[wielkosc_zamowienia]]+Tabela4[[#This Row],[Kolumna2]]&lt;0,1,0)</f>
        <v>0</v>
      </c>
      <c r="I651" s="8"/>
    </row>
    <row r="652" spans="1:9" x14ac:dyDescent="0.25">
      <c r="A652">
        <v>651</v>
      </c>
      <c r="B652" s="1">
        <v>44515</v>
      </c>
      <c r="C652" s="1" t="str">
        <f>IF(OR(WEEKDAY(Tabela4[[#This Row],[data]])=1,WEEKDAY(Tabela4[[#This Row],[data]])=7),"5000","12000")</f>
        <v>12000</v>
      </c>
      <c r="D652" t="s">
        <v>5</v>
      </c>
      <c r="E652">
        <v>4410</v>
      </c>
      <c r="F652" s="7" t="str">
        <f>IF(Tabela4[[#This Row],[data]]&lt;&gt;B651,Tabela4[[#This Row],[Kolumna1]],0)</f>
        <v>12000</v>
      </c>
      <c r="G652" s="8">
        <f>IF(G651-Tabela4[[#This Row],[wielkosc_zamowienia]]+Tabela4[[#This Row],[Kolumna2]]&lt;0,G651+Tabela4[[#This Row],[Kolumna2]],G651-Tabela4[[#This Row],[wielkosc_zamowienia]]+Tabela4[[#This Row],[Kolumna2]])</f>
        <v>17000</v>
      </c>
      <c r="H652" s="8">
        <f>IF(G652-Tabela4[[#This Row],[wielkosc_zamowienia]]+Tabela4[[#This Row],[Kolumna2]]&lt;0,1,0)</f>
        <v>0</v>
      </c>
      <c r="I652" s="8"/>
    </row>
    <row r="653" spans="1:9" x14ac:dyDescent="0.25">
      <c r="A653">
        <v>652</v>
      </c>
      <c r="B653" s="1">
        <v>44515</v>
      </c>
      <c r="C653" s="1" t="str">
        <f>IF(OR(WEEKDAY(Tabela4[[#This Row],[data]])=1,WEEKDAY(Tabela4[[#This Row],[data]])=7),"5000","12000")</f>
        <v>12000</v>
      </c>
      <c r="D653" t="s">
        <v>4</v>
      </c>
      <c r="E653">
        <v>2820</v>
      </c>
      <c r="F653" s="7">
        <f>IF(Tabela4[[#This Row],[data]]&lt;&gt;B652,Tabela4[[#This Row],[Kolumna1]],0)</f>
        <v>0</v>
      </c>
      <c r="G653" s="8">
        <f>IF(G652-Tabela4[[#This Row],[wielkosc_zamowienia]]+Tabela4[[#This Row],[Kolumna2]]&lt;0,G652+Tabela4[[#This Row],[Kolumna2]],G652-Tabela4[[#This Row],[wielkosc_zamowienia]]+Tabela4[[#This Row],[Kolumna2]])</f>
        <v>14180</v>
      </c>
      <c r="H653" s="8">
        <f>IF(G653-Tabela4[[#This Row],[wielkosc_zamowienia]]+Tabela4[[#This Row],[Kolumna2]]&lt;0,1,0)</f>
        <v>0</v>
      </c>
      <c r="I653" s="8"/>
    </row>
    <row r="654" spans="1:9" x14ac:dyDescent="0.25">
      <c r="A654">
        <v>653</v>
      </c>
      <c r="B654" s="1">
        <v>44515</v>
      </c>
      <c r="C654" s="1" t="str">
        <f>IF(OR(WEEKDAY(Tabela4[[#This Row],[data]])=1,WEEKDAY(Tabela4[[#This Row],[data]])=7),"5000","12000")</f>
        <v>12000</v>
      </c>
      <c r="D654" t="s">
        <v>6</v>
      </c>
      <c r="E654">
        <v>8320</v>
      </c>
      <c r="F654" s="7">
        <f>IF(Tabela4[[#This Row],[data]]&lt;&gt;B653,Tabela4[[#This Row],[Kolumna1]],0)</f>
        <v>0</v>
      </c>
      <c r="G654" s="8">
        <f>IF(G653-Tabela4[[#This Row],[wielkosc_zamowienia]]+Tabela4[[#This Row],[Kolumna2]]&lt;0,G653+Tabela4[[#This Row],[Kolumna2]],G653-Tabela4[[#This Row],[wielkosc_zamowienia]]+Tabela4[[#This Row],[Kolumna2]])</f>
        <v>5860</v>
      </c>
      <c r="H654" s="8">
        <f>IF(G654-Tabela4[[#This Row],[wielkosc_zamowienia]]+Tabela4[[#This Row],[Kolumna2]]&lt;0,1,0)</f>
        <v>1</v>
      </c>
      <c r="I654" s="8"/>
    </row>
    <row r="655" spans="1:9" x14ac:dyDescent="0.25">
      <c r="A655">
        <v>654</v>
      </c>
      <c r="B655" s="1">
        <v>44515</v>
      </c>
      <c r="C655" s="1" t="str">
        <f>IF(OR(WEEKDAY(Tabela4[[#This Row],[data]])=1,WEEKDAY(Tabela4[[#This Row],[data]])=7),"5000","12000")</f>
        <v>12000</v>
      </c>
      <c r="D655" t="s">
        <v>7</v>
      </c>
      <c r="E655">
        <v>1580</v>
      </c>
      <c r="F655" s="7">
        <f>IF(Tabela4[[#This Row],[data]]&lt;&gt;B654,Tabela4[[#This Row],[Kolumna1]],0)</f>
        <v>0</v>
      </c>
      <c r="G655" s="8">
        <f>IF(G654-Tabela4[[#This Row],[wielkosc_zamowienia]]+Tabela4[[#This Row],[Kolumna2]]&lt;0,G654+Tabela4[[#This Row],[Kolumna2]],G654-Tabela4[[#This Row],[wielkosc_zamowienia]]+Tabela4[[#This Row],[Kolumna2]])</f>
        <v>4280</v>
      </c>
      <c r="H655" s="8">
        <f>IF(G655-Tabela4[[#This Row],[wielkosc_zamowienia]]+Tabela4[[#This Row],[Kolumna2]]&lt;0,1,0)</f>
        <v>0</v>
      </c>
      <c r="I655" s="8"/>
    </row>
    <row r="656" spans="1:9" x14ac:dyDescent="0.25">
      <c r="A656">
        <v>655</v>
      </c>
      <c r="B656" s="1">
        <v>44516</v>
      </c>
      <c r="C656" s="1" t="str">
        <f>IF(OR(WEEKDAY(Tabela4[[#This Row],[data]])=1,WEEKDAY(Tabela4[[#This Row],[data]])=7),"5000","12000")</f>
        <v>12000</v>
      </c>
      <c r="D656" t="s">
        <v>7</v>
      </c>
      <c r="E656">
        <v>3470</v>
      </c>
      <c r="F656" s="7" t="str">
        <f>IF(Tabela4[[#This Row],[data]]&lt;&gt;B655,Tabela4[[#This Row],[Kolumna1]],0)</f>
        <v>12000</v>
      </c>
      <c r="G656" s="8">
        <f>IF(G655-Tabela4[[#This Row],[wielkosc_zamowienia]]+Tabela4[[#This Row],[Kolumna2]]&lt;0,G655+Tabela4[[#This Row],[Kolumna2]],G655-Tabela4[[#This Row],[wielkosc_zamowienia]]+Tabela4[[#This Row],[Kolumna2]])</f>
        <v>12810</v>
      </c>
      <c r="H656" s="8">
        <f>IF(G656-Tabela4[[#This Row],[wielkosc_zamowienia]]+Tabela4[[#This Row],[Kolumna2]]&lt;0,1,0)</f>
        <v>0</v>
      </c>
      <c r="I656" s="8"/>
    </row>
    <row r="657" spans="1:9" x14ac:dyDescent="0.25">
      <c r="A657">
        <v>656</v>
      </c>
      <c r="B657" s="1">
        <v>44516</v>
      </c>
      <c r="C657" s="1" t="str">
        <f>IF(OR(WEEKDAY(Tabela4[[#This Row],[data]])=1,WEEKDAY(Tabela4[[#This Row],[data]])=7),"5000","12000")</f>
        <v>12000</v>
      </c>
      <c r="D657" t="s">
        <v>6</v>
      </c>
      <c r="E657">
        <v>4420</v>
      </c>
      <c r="F657" s="7">
        <f>IF(Tabela4[[#This Row],[data]]&lt;&gt;B656,Tabela4[[#This Row],[Kolumna1]],0)</f>
        <v>0</v>
      </c>
      <c r="G657" s="8">
        <f>IF(G656-Tabela4[[#This Row],[wielkosc_zamowienia]]+Tabela4[[#This Row],[Kolumna2]]&lt;0,G656+Tabela4[[#This Row],[Kolumna2]],G656-Tabela4[[#This Row],[wielkosc_zamowienia]]+Tabela4[[#This Row],[Kolumna2]])</f>
        <v>8390</v>
      </c>
      <c r="H657" s="8">
        <f>IF(G657-Tabela4[[#This Row],[wielkosc_zamowienia]]+Tabela4[[#This Row],[Kolumna2]]&lt;0,1,0)</f>
        <v>0</v>
      </c>
      <c r="I657" s="8"/>
    </row>
    <row r="658" spans="1:9" x14ac:dyDescent="0.25">
      <c r="A658">
        <v>657</v>
      </c>
      <c r="B658" s="1">
        <v>44517</v>
      </c>
      <c r="C658" s="1" t="str">
        <f>IF(OR(WEEKDAY(Tabela4[[#This Row],[data]])=1,WEEKDAY(Tabela4[[#This Row],[data]])=7),"5000","12000")</f>
        <v>12000</v>
      </c>
      <c r="D658" t="s">
        <v>6</v>
      </c>
      <c r="E658">
        <v>3130</v>
      </c>
      <c r="F658" s="7" t="str">
        <f>IF(Tabela4[[#This Row],[data]]&lt;&gt;B657,Tabela4[[#This Row],[Kolumna1]],0)</f>
        <v>12000</v>
      </c>
      <c r="G658" s="8">
        <f>IF(G657-Tabela4[[#This Row],[wielkosc_zamowienia]]+Tabela4[[#This Row],[Kolumna2]]&lt;0,G657+Tabela4[[#This Row],[Kolumna2]],G657-Tabela4[[#This Row],[wielkosc_zamowienia]]+Tabela4[[#This Row],[Kolumna2]])</f>
        <v>17260</v>
      </c>
      <c r="H658" s="8">
        <f>IF(G658-Tabela4[[#This Row],[wielkosc_zamowienia]]+Tabela4[[#This Row],[Kolumna2]]&lt;0,1,0)</f>
        <v>0</v>
      </c>
      <c r="I658" s="8"/>
    </row>
    <row r="659" spans="1:9" x14ac:dyDescent="0.25">
      <c r="A659">
        <v>658</v>
      </c>
      <c r="B659" s="1">
        <v>44517</v>
      </c>
      <c r="C659" s="1" t="str">
        <f>IF(OR(WEEKDAY(Tabela4[[#This Row],[data]])=1,WEEKDAY(Tabela4[[#This Row],[data]])=7),"5000","12000")</f>
        <v>12000</v>
      </c>
      <c r="D659" t="s">
        <v>7</v>
      </c>
      <c r="E659">
        <v>1320</v>
      </c>
      <c r="F659" s="7">
        <f>IF(Tabela4[[#This Row],[data]]&lt;&gt;B658,Tabela4[[#This Row],[Kolumna1]],0)</f>
        <v>0</v>
      </c>
      <c r="G659" s="8">
        <f>IF(G658-Tabela4[[#This Row],[wielkosc_zamowienia]]+Tabela4[[#This Row],[Kolumna2]]&lt;0,G658+Tabela4[[#This Row],[Kolumna2]],G658-Tabela4[[#This Row],[wielkosc_zamowienia]]+Tabela4[[#This Row],[Kolumna2]])</f>
        <v>15940</v>
      </c>
      <c r="H659" s="8">
        <f>IF(G659-Tabela4[[#This Row],[wielkosc_zamowienia]]+Tabela4[[#This Row],[Kolumna2]]&lt;0,1,0)</f>
        <v>0</v>
      </c>
      <c r="I659" s="8"/>
    </row>
    <row r="660" spans="1:9" x14ac:dyDescent="0.25">
      <c r="A660">
        <v>659</v>
      </c>
      <c r="B660" s="1">
        <v>44517</v>
      </c>
      <c r="C660" s="1" t="str">
        <f>IF(OR(WEEKDAY(Tabela4[[#This Row],[data]])=1,WEEKDAY(Tabela4[[#This Row],[data]])=7),"5000","12000")</f>
        <v>12000</v>
      </c>
      <c r="D660" t="s">
        <v>4</v>
      </c>
      <c r="E660">
        <v>8470</v>
      </c>
      <c r="F660" s="7">
        <f>IF(Tabela4[[#This Row],[data]]&lt;&gt;B659,Tabela4[[#This Row],[Kolumna1]],0)</f>
        <v>0</v>
      </c>
      <c r="G660" s="8">
        <f>IF(G659-Tabela4[[#This Row],[wielkosc_zamowienia]]+Tabela4[[#This Row],[Kolumna2]]&lt;0,G659+Tabela4[[#This Row],[Kolumna2]],G659-Tabela4[[#This Row],[wielkosc_zamowienia]]+Tabela4[[#This Row],[Kolumna2]])</f>
        <v>7470</v>
      </c>
      <c r="H660" s="8">
        <f>IF(G660-Tabela4[[#This Row],[wielkosc_zamowienia]]+Tabela4[[#This Row],[Kolumna2]]&lt;0,1,0)</f>
        <v>1</v>
      </c>
      <c r="I660" s="8"/>
    </row>
    <row r="661" spans="1:9" x14ac:dyDescent="0.25">
      <c r="A661">
        <v>660</v>
      </c>
      <c r="B661" s="1">
        <v>44518</v>
      </c>
      <c r="C661" s="1" t="str">
        <f>IF(OR(WEEKDAY(Tabela4[[#This Row],[data]])=1,WEEKDAY(Tabela4[[#This Row],[data]])=7),"5000","12000")</f>
        <v>12000</v>
      </c>
      <c r="D661" t="s">
        <v>6</v>
      </c>
      <c r="E661">
        <v>1030</v>
      </c>
      <c r="F661" s="7" t="str">
        <f>IF(Tabela4[[#This Row],[data]]&lt;&gt;B660,Tabela4[[#This Row],[Kolumna1]],0)</f>
        <v>12000</v>
      </c>
      <c r="G661" s="8">
        <f>IF(G660-Tabela4[[#This Row],[wielkosc_zamowienia]]+Tabela4[[#This Row],[Kolumna2]]&lt;0,G660+Tabela4[[#This Row],[Kolumna2]],G660-Tabela4[[#This Row],[wielkosc_zamowienia]]+Tabela4[[#This Row],[Kolumna2]])</f>
        <v>18440</v>
      </c>
      <c r="H661" s="8">
        <f>IF(G661-Tabela4[[#This Row],[wielkosc_zamowienia]]+Tabela4[[#This Row],[Kolumna2]]&lt;0,1,0)</f>
        <v>0</v>
      </c>
      <c r="I661" s="8"/>
    </row>
    <row r="662" spans="1:9" x14ac:dyDescent="0.25">
      <c r="A662">
        <v>661</v>
      </c>
      <c r="B662" s="1">
        <v>44519</v>
      </c>
      <c r="C662" s="1" t="str">
        <f>IF(OR(WEEKDAY(Tabela4[[#This Row],[data]])=1,WEEKDAY(Tabela4[[#This Row],[data]])=7),"5000","12000")</f>
        <v>12000</v>
      </c>
      <c r="D662" t="s">
        <v>4</v>
      </c>
      <c r="E662">
        <v>6050</v>
      </c>
      <c r="F662" s="7" t="str">
        <f>IF(Tabela4[[#This Row],[data]]&lt;&gt;B661,Tabela4[[#This Row],[Kolumna1]],0)</f>
        <v>12000</v>
      </c>
      <c r="G662" s="8">
        <f>IF(G661-Tabela4[[#This Row],[wielkosc_zamowienia]]+Tabela4[[#This Row],[Kolumna2]]&lt;0,G661+Tabela4[[#This Row],[Kolumna2]],G661-Tabela4[[#This Row],[wielkosc_zamowienia]]+Tabela4[[#This Row],[Kolumna2]])</f>
        <v>24390</v>
      </c>
      <c r="H662" s="8">
        <f>IF(G662-Tabela4[[#This Row],[wielkosc_zamowienia]]+Tabela4[[#This Row],[Kolumna2]]&lt;0,1,0)</f>
        <v>0</v>
      </c>
      <c r="I662" s="8"/>
    </row>
    <row r="663" spans="1:9" x14ac:dyDescent="0.25">
      <c r="A663">
        <v>662</v>
      </c>
      <c r="B663" s="1">
        <v>44519</v>
      </c>
      <c r="C663" s="1" t="str">
        <f>IF(OR(WEEKDAY(Tabela4[[#This Row],[data]])=1,WEEKDAY(Tabela4[[#This Row],[data]])=7),"5000","12000")</f>
        <v>12000</v>
      </c>
      <c r="D663" t="s">
        <v>5</v>
      </c>
      <c r="E663">
        <v>4740</v>
      </c>
      <c r="F663" s="7">
        <f>IF(Tabela4[[#This Row],[data]]&lt;&gt;B662,Tabela4[[#This Row],[Kolumna1]],0)</f>
        <v>0</v>
      </c>
      <c r="G663" s="8">
        <f>IF(G662-Tabela4[[#This Row],[wielkosc_zamowienia]]+Tabela4[[#This Row],[Kolumna2]]&lt;0,G662+Tabela4[[#This Row],[Kolumna2]],G662-Tabela4[[#This Row],[wielkosc_zamowienia]]+Tabela4[[#This Row],[Kolumna2]])</f>
        <v>19650</v>
      </c>
      <c r="H663" s="8">
        <f>IF(G663-Tabela4[[#This Row],[wielkosc_zamowienia]]+Tabela4[[#This Row],[Kolumna2]]&lt;0,1,0)</f>
        <v>0</v>
      </c>
      <c r="I663" s="8"/>
    </row>
    <row r="664" spans="1:9" x14ac:dyDescent="0.25">
      <c r="A664">
        <v>663</v>
      </c>
      <c r="B664" s="1">
        <v>44520</v>
      </c>
      <c r="C664" s="1" t="str">
        <f>IF(OR(WEEKDAY(Tabela4[[#This Row],[data]])=1,WEEKDAY(Tabela4[[#This Row],[data]])=7),"5000","12000")</f>
        <v>5000</v>
      </c>
      <c r="D664" t="s">
        <v>4</v>
      </c>
      <c r="E664">
        <v>5270</v>
      </c>
      <c r="F664" s="7" t="str">
        <f>IF(Tabela4[[#This Row],[data]]&lt;&gt;B663,Tabela4[[#This Row],[Kolumna1]],0)</f>
        <v>5000</v>
      </c>
      <c r="G664" s="8">
        <f>IF(G663-Tabela4[[#This Row],[wielkosc_zamowienia]]+Tabela4[[#This Row],[Kolumna2]]&lt;0,G663+Tabela4[[#This Row],[Kolumna2]],G663-Tabela4[[#This Row],[wielkosc_zamowienia]]+Tabela4[[#This Row],[Kolumna2]])</f>
        <v>19380</v>
      </c>
      <c r="H664" s="8">
        <f>IF(G664-Tabela4[[#This Row],[wielkosc_zamowienia]]+Tabela4[[#This Row],[Kolumna2]]&lt;0,1,0)</f>
        <v>0</v>
      </c>
      <c r="I664" s="8"/>
    </row>
    <row r="665" spans="1:9" x14ac:dyDescent="0.25">
      <c r="A665">
        <v>664</v>
      </c>
      <c r="B665" s="1">
        <v>44520</v>
      </c>
      <c r="C665" s="1" t="str">
        <f>IF(OR(WEEKDAY(Tabela4[[#This Row],[data]])=1,WEEKDAY(Tabela4[[#This Row],[data]])=7),"5000","12000")</f>
        <v>5000</v>
      </c>
      <c r="D665" t="s">
        <v>5</v>
      </c>
      <c r="E665">
        <v>9150</v>
      </c>
      <c r="F665" s="7">
        <f>IF(Tabela4[[#This Row],[data]]&lt;&gt;B664,Tabela4[[#This Row],[Kolumna1]],0)</f>
        <v>0</v>
      </c>
      <c r="G665" s="8">
        <f>IF(G664-Tabela4[[#This Row],[wielkosc_zamowienia]]+Tabela4[[#This Row],[Kolumna2]]&lt;0,G664+Tabela4[[#This Row],[Kolumna2]],G664-Tabela4[[#This Row],[wielkosc_zamowienia]]+Tabela4[[#This Row],[Kolumna2]])</f>
        <v>10230</v>
      </c>
      <c r="H665" s="8">
        <f>IF(G665-Tabela4[[#This Row],[wielkosc_zamowienia]]+Tabela4[[#This Row],[Kolumna2]]&lt;0,1,0)</f>
        <v>0</v>
      </c>
      <c r="I665" s="8"/>
    </row>
    <row r="666" spans="1:9" x14ac:dyDescent="0.25">
      <c r="A666">
        <v>665</v>
      </c>
      <c r="B666" s="1">
        <v>44520</v>
      </c>
      <c r="C666" s="1" t="str">
        <f>IF(OR(WEEKDAY(Tabela4[[#This Row],[data]])=1,WEEKDAY(Tabela4[[#This Row],[data]])=7),"5000","12000")</f>
        <v>5000</v>
      </c>
      <c r="D666" t="s">
        <v>6</v>
      </c>
      <c r="E666">
        <v>8790</v>
      </c>
      <c r="F666" s="7">
        <f>IF(Tabela4[[#This Row],[data]]&lt;&gt;B665,Tabela4[[#This Row],[Kolumna1]],0)</f>
        <v>0</v>
      </c>
      <c r="G666" s="8">
        <f>IF(G665-Tabela4[[#This Row],[wielkosc_zamowienia]]+Tabela4[[#This Row],[Kolumna2]]&lt;0,G665+Tabela4[[#This Row],[Kolumna2]],G665-Tabela4[[#This Row],[wielkosc_zamowienia]]+Tabela4[[#This Row],[Kolumna2]])</f>
        <v>1440</v>
      </c>
      <c r="H666" s="8">
        <f>IF(G666-Tabela4[[#This Row],[wielkosc_zamowienia]]+Tabela4[[#This Row],[Kolumna2]]&lt;0,1,0)</f>
        <v>1</v>
      </c>
      <c r="I666" s="8"/>
    </row>
    <row r="667" spans="1:9" x14ac:dyDescent="0.25">
      <c r="A667">
        <v>666</v>
      </c>
      <c r="B667" s="1">
        <v>44520</v>
      </c>
      <c r="C667" s="1" t="str">
        <f>IF(OR(WEEKDAY(Tabela4[[#This Row],[data]])=1,WEEKDAY(Tabela4[[#This Row],[data]])=7),"5000","12000")</f>
        <v>5000</v>
      </c>
      <c r="D667" t="s">
        <v>7</v>
      </c>
      <c r="E667">
        <v>2830</v>
      </c>
      <c r="F667" s="7">
        <f>IF(Tabela4[[#This Row],[data]]&lt;&gt;B666,Tabela4[[#This Row],[Kolumna1]],0)</f>
        <v>0</v>
      </c>
      <c r="G667" s="8">
        <f>IF(G666-Tabela4[[#This Row],[wielkosc_zamowienia]]+Tabela4[[#This Row],[Kolumna2]]&lt;0,G666+Tabela4[[#This Row],[Kolumna2]],G666-Tabela4[[#This Row],[wielkosc_zamowienia]]+Tabela4[[#This Row],[Kolumna2]])</f>
        <v>1440</v>
      </c>
      <c r="H667" s="8">
        <f>IF(G667-Tabela4[[#This Row],[wielkosc_zamowienia]]+Tabela4[[#This Row],[Kolumna2]]&lt;0,1,0)</f>
        <v>1</v>
      </c>
      <c r="I667" s="8"/>
    </row>
    <row r="668" spans="1:9" x14ac:dyDescent="0.25">
      <c r="A668">
        <v>667</v>
      </c>
      <c r="B668" s="1">
        <v>44521</v>
      </c>
      <c r="C668" s="1" t="str">
        <f>IF(OR(WEEKDAY(Tabela4[[#This Row],[data]])=1,WEEKDAY(Tabela4[[#This Row],[data]])=7),"5000","12000")</f>
        <v>5000</v>
      </c>
      <c r="D668" t="s">
        <v>4</v>
      </c>
      <c r="E668">
        <v>1380</v>
      </c>
      <c r="F668" s="7" t="str">
        <f>IF(Tabela4[[#This Row],[data]]&lt;&gt;B667,Tabela4[[#This Row],[Kolumna1]],0)</f>
        <v>5000</v>
      </c>
      <c r="G668" s="8">
        <f>IF(G667-Tabela4[[#This Row],[wielkosc_zamowienia]]+Tabela4[[#This Row],[Kolumna2]]&lt;0,G667+Tabela4[[#This Row],[Kolumna2]],G667-Tabela4[[#This Row],[wielkosc_zamowienia]]+Tabela4[[#This Row],[Kolumna2]])</f>
        <v>5060</v>
      </c>
      <c r="H668" s="8">
        <f>IF(G668-Tabela4[[#This Row],[wielkosc_zamowienia]]+Tabela4[[#This Row],[Kolumna2]]&lt;0,1,0)</f>
        <v>0</v>
      </c>
      <c r="I668" s="8"/>
    </row>
    <row r="669" spans="1:9" x14ac:dyDescent="0.25">
      <c r="A669">
        <v>668</v>
      </c>
      <c r="B669" s="1">
        <v>44522</v>
      </c>
      <c r="C669" s="1" t="str">
        <f>IF(OR(WEEKDAY(Tabela4[[#This Row],[data]])=1,WEEKDAY(Tabela4[[#This Row],[data]])=7),"5000","12000")</f>
        <v>12000</v>
      </c>
      <c r="D669" t="s">
        <v>5</v>
      </c>
      <c r="E669">
        <v>9060</v>
      </c>
      <c r="F669" s="7" t="str">
        <f>IF(Tabela4[[#This Row],[data]]&lt;&gt;B668,Tabela4[[#This Row],[Kolumna1]],0)</f>
        <v>12000</v>
      </c>
      <c r="G669" s="8">
        <f>IF(G668-Tabela4[[#This Row],[wielkosc_zamowienia]]+Tabela4[[#This Row],[Kolumna2]]&lt;0,G668+Tabela4[[#This Row],[Kolumna2]],G668-Tabela4[[#This Row],[wielkosc_zamowienia]]+Tabela4[[#This Row],[Kolumna2]])</f>
        <v>8000</v>
      </c>
      <c r="H669" s="8">
        <f>IF(G669-Tabela4[[#This Row],[wielkosc_zamowienia]]+Tabela4[[#This Row],[Kolumna2]]&lt;0,1,0)</f>
        <v>0</v>
      </c>
      <c r="I669" s="8"/>
    </row>
    <row r="670" spans="1:9" x14ac:dyDescent="0.25">
      <c r="A670">
        <v>669</v>
      </c>
      <c r="B670" s="1">
        <v>44522</v>
      </c>
      <c r="C670" s="1" t="str">
        <f>IF(OR(WEEKDAY(Tabela4[[#This Row],[data]])=1,WEEKDAY(Tabela4[[#This Row],[data]])=7),"5000","12000")</f>
        <v>12000</v>
      </c>
      <c r="D670" t="s">
        <v>7</v>
      </c>
      <c r="E670">
        <v>3190</v>
      </c>
      <c r="F670" s="7">
        <f>IF(Tabela4[[#This Row],[data]]&lt;&gt;B669,Tabela4[[#This Row],[Kolumna1]],0)</f>
        <v>0</v>
      </c>
      <c r="G670" s="8">
        <f>IF(G669-Tabela4[[#This Row],[wielkosc_zamowienia]]+Tabela4[[#This Row],[Kolumna2]]&lt;0,G669+Tabela4[[#This Row],[Kolumna2]],G669-Tabela4[[#This Row],[wielkosc_zamowienia]]+Tabela4[[#This Row],[Kolumna2]])</f>
        <v>4810</v>
      </c>
      <c r="H670" s="8">
        <f>IF(G670-Tabela4[[#This Row],[wielkosc_zamowienia]]+Tabela4[[#This Row],[Kolumna2]]&lt;0,1,0)</f>
        <v>0</v>
      </c>
      <c r="I670" s="8"/>
    </row>
    <row r="671" spans="1:9" x14ac:dyDescent="0.25">
      <c r="A671">
        <v>670</v>
      </c>
      <c r="B671" s="1">
        <v>44522</v>
      </c>
      <c r="C671" s="1" t="str">
        <f>IF(OR(WEEKDAY(Tabela4[[#This Row],[data]])=1,WEEKDAY(Tabela4[[#This Row],[data]])=7),"5000","12000")</f>
        <v>12000</v>
      </c>
      <c r="D671" t="s">
        <v>6</v>
      </c>
      <c r="E671">
        <v>4380</v>
      </c>
      <c r="F671" s="7">
        <f>IF(Tabela4[[#This Row],[data]]&lt;&gt;B670,Tabela4[[#This Row],[Kolumna1]],0)</f>
        <v>0</v>
      </c>
      <c r="G671" s="8">
        <f>IF(G670-Tabela4[[#This Row],[wielkosc_zamowienia]]+Tabela4[[#This Row],[Kolumna2]]&lt;0,G670+Tabela4[[#This Row],[Kolumna2]],G670-Tabela4[[#This Row],[wielkosc_zamowienia]]+Tabela4[[#This Row],[Kolumna2]])</f>
        <v>430</v>
      </c>
      <c r="H671" s="8">
        <f>IF(G671-Tabela4[[#This Row],[wielkosc_zamowienia]]+Tabela4[[#This Row],[Kolumna2]]&lt;0,1,0)</f>
        <v>1</v>
      </c>
      <c r="I671" s="8"/>
    </row>
    <row r="672" spans="1:9" x14ac:dyDescent="0.25">
      <c r="A672">
        <v>671</v>
      </c>
      <c r="B672" s="1">
        <v>44522</v>
      </c>
      <c r="C672" s="1" t="str">
        <f>IF(OR(WEEKDAY(Tabela4[[#This Row],[data]])=1,WEEKDAY(Tabela4[[#This Row],[data]])=7),"5000","12000")</f>
        <v>12000</v>
      </c>
      <c r="D672" t="s">
        <v>4</v>
      </c>
      <c r="E672">
        <v>5930</v>
      </c>
      <c r="F672" s="7">
        <f>IF(Tabela4[[#This Row],[data]]&lt;&gt;B671,Tabela4[[#This Row],[Kolumna1]],0)</f>
        <v>0</v>
      </c>
      <c r="G672" s="8">
        <f>IF(G671-Tabela4[[#This Row],[wielkosc_zamowienia]]+Tabela4[[#This Row],[Kolumna2]]&lt;0,G671+Tabela4[[#This Row],[Kolumna2]],G671-Tabela4[[#This Row],[wielkosc_zamowienia]]+Tabela4[[#This Row],[Kolumna2]])</f>
        <v>430</v>
      </c>
      <c r="H672" s="8">
        <f>IF(G672-Tabela4[[#This Row],[wielkosc_zamowienia]]+Tabela4[[#This Row],[Kolumna2]]&lt;0,1,0)</f>
        <v>1</v>
      </c>
      <c r="I672" s="8"/>
    </row>
    <row r="673" spans="1:9" x14ac:dyDescent="0.25">
      <c r="A673">
        <v>672</v>
      </c>
      <c r="B673" s="1">
        <v>44523</v>
      </c>
      <c r="C673" s="1" t="str">
        <f>IF(OR(WEEKDAY(Tabela4[[#This Row],[data]])=1,WEEKDAY(Tabela4[[#This Row],[data]])=7),"5000","12000")</f>
        <v>12000</v>
      </c>
      <c r="D673" t="s">
        <v>5</v>
      </c>
      <c r="E673">
        <v>3980</v>
      </c>
      <c r="F673" s="7" t="str">
        <f>IF(Tabela4[[#This Row],[data]]&lt;&gt;B672,Tabela4[[#This Row],[Kolumna1]],0)</f>
        <v>12000</v>
      </c>
      <c r="G673" s="8">
        <f>IF(G672-Tabela4[[#This Row],[wielkosc_zamowienia]]+Tabela4[[#This Row],[Kolumna2]]&lt;0,G672+Tabela4[[#This Row],[Kolumna2]],G672-Tabela4[[#This Row],[wielkosc_zamowienia]]+Tabela4[[#This Row],[Kolumna2]])</f>
        <v>8450</v>
      </c>
      <c r="H673" s="8">
        <f>IF(G673-Tabela4[[#This Row],[wielkosc_zamowienia]]+Tabela4[[#This Row],[Kolumna2]]&lt;0,1,0)</f>
        <v>0</v>
      </c>
      <c r="I673" s="8"/>
    </row>
    <row r="674" spans="1:9" x14ac:dyDescent="0.25">
      <c r="A674">
        <v>673</v>
      </c>
      <c r="B674" s="1">
        <v>44523</v>
      </c>
      <c r="C674" s="1" t="str">
        <f>IF(OR(WEEKDAY(Tabela4[[#This Row],[data]])=1,WEEKDAY(Tabela4[[#This Row],[data]])=7),"5000","12000")</f>
        <v>12000</v>
      </c>
      <c r="D674" t="s">
        <v>4</v>
      </c>
      <c r="E674">
        <v>9750</v>
      </c>
      <c r="F674" s="7">
        <f>IF(Tabela4[[#This Row],[data]]&lt;&gt;B673,Tabela4[[#This Row],[Kolumna1]],0)</f>
        <v>0</v>
      </c>
      <c r="G674" s="8">
        <f>IF(G673-Tabela4[[#This Row],[wielkosc_zamowienia]]+Tabela4[[#This Row],[Kolumna2]]&lt;0,G673+Tabela4[[#This Row],[Kolumna2]],G673-Tabela4[[#This Row],[wielkosc_zamowienia]]+Tabela4[[#This Row],[Kolumna2]])</f>
        <v>8450</v>
      </c>
      <c r="H674" s="8">
        <f>IF(G674-Tabela4[[#This Row],[wielkosc_zamowienia]]+Tabela4[[#This Row],[Kolumna2]]&lt;0,1,0)</f>
        <v>1</v>
      </c>
      <c r="I674" s="8"/>
    </row>
    <row r="675" spans="1:9" x14ac:dyDescent="0.25">
      <c r="A675">
        <v>674</v>
      </c>
      <c r="B675" s="1">
        <v>44523</v>
      </c>
      <c r="C675" s="1" t="str">
        <f>IF(OR(WEEKDAY(Tabela4[[#This Row],[data]])=1,WEEKDAY(Tabela4[[#This Row],[data]])=7),"5000","12000")</f>
        <v>12000</v>
      </c>
      <c r="D675" t="s">
        <v>7</v>
      </c>
      <c r="E675">
        <v>7340</v>
      </c>
      <c r="F675" s="7">
        <f>IF(Tabela4[[#This Row],[data]]&lt;&gt;B674,Tabela4[[#This Row],[Kolumna1]],0)</f>
        <v>0</v>
      </c>
      <c r="G675" s="8">
        <f>IF(G674-Tabela4[[#This Row],[wielkosc_zamowienia]]+Tabela4[[#This Row],[Kolumna2]]&lt;0,G674+Tabela4[[#This Row],[Kolumna2]],G674-Tabela4[[#This Row],[wielkosc_zamowienia]]+Tabela4[[#This Row],[Kolumna2]])</f>
        <v>1110</v>
      </c>
      <c r="H675" s="8">
        <f>IF(G675-Tabela4[[#This Row],[wielkosc_zamowienia]]+Tabela4[[#This Row],[Kolumna2]]&lt;0,1,0)</f>
        <v>1</v>
      </c>
      <c r="I675" s="8"/>
    </row>
    <row r="676" spans="1:9" x14ac:dyDescent="0.25">
      <c r="A676">
        <v>675</v>
      </c>
      <c r="B676" s="1">
        <v>44523</v>
      </c>
      <c r="C676" s="1" t="str">
        <f>IF(OR(WEEKDAY(Tabela4[[#This Row],[data]])=1,WEEKDAY(Tabela4[[#This Row],[data]])=7),"5000","12000")</f>
        <v>12000</v>
      </c>
      <c r="D676" t="s">
        <v>6</v>
      </c>
      <c r="E676">
        <v>5350</v>
      </c>
      <c r="F676" s="7">
        <f>IF(Tabela4[[#This Row],[data]]&lt;&gt;B675,Tabela4[[#This Row],[Kolumna1]],0)</f>
        <v>0</v>
      </c>
      <c r="G676" s="8">
        <f>IF(G675-Tabela4[[#This Row],[wielkosc_zamowienia]]+Tabela4[[#This Row],[Kolumna2]]&lt;0,G675+Tabela4[[#This Row],[Kolumna2]],G675-Tabela4[[#This Row],[wielkosc_zamowienia]]+Tabela4[[#This Row],[Kolumna2]])</f>
        <v>1110</v>
      </c>
      <c r="H676" s="8">
        <f>IF(G676-Tabela4[[#This Row],[wielkosc_zamowienia]]+Tabela4[[#This Row],[Kolumna2]]&lt;0,1,0)</f>
        <v>1</v>
      </c>
      <c r="I676" s="8"/>
    </row>
    <row r="677" spans="1:9" x14ac:dyDescent="0.25">
      <c r="A677">
        <v>676</v>
      </c>
      <c r="B677" s="1">
        <v>44524</v>
      </c>
      <c r="C677" s="1" t="str">
        <f>IF(OR(WEEKDAY(Tabela4[[#This Row],[data]])=1,WEEKDAY(Tabela4[[#This Row],[data]])=7),"5000","12000")</f>
        <v>12000</v>
      </c>
      <c r="D677" t="s">
        <v>4</v>
      </c>
      <c r="E677">
        <v>5490</v>
      </c>
      <c r="F677" s="7" t="str">
        <f>IF(Tabela4[[#This Row],[data]]&lt;&gt;B676,Tabela4[[#This Row],[Kolumna1]],0)</f>
        <v>12000</v>
      </c>
      <c r="G677" s="8">
        <f>IF(G676-Tabela4[[#This Row],[wielkosc_zamowienia]]+Tabela4[[#This Row],[Kolumna2]]&lt;0,G676+Tabela4[[#This Row],[Kolumna2]],G676-Tabela4[[#This Row],[wielkosc_zamowienia]]+Tabela4[[#This Row],[Kolumna2]])</f>
        <v>7620</v>
      </c>
      <c r="H677" s="8">
        <f>IF(G677-Tabela4[[#This Row],[wielkosc_zamowienia]]+Tabela4[[#This Row],[Kolumna2]]&lt;0,1,0)</f>
        <v>0</v>
      </c>
      <c r="I677" s="8"/>
    </row>
    <row r="678" spans="1:9" x14ac:dyDescent="0.25">
      <c r="A678">
        <v>677</v>
      </c>
      <c r="B678" s="1">
        <v>44524</v>
      </c>
      <c r="C678" s="1" t="str">
        <f>IF(OR(WEEKDAY(Tabela4[[#This Row],[data]])=1,WEEKDAY(Tabela4[[#This Row],[data]])=7),"5000","12000")</f>
        <v>12000</v>
      </c>
      <c r="D678" t="s">
        <v>7</v>
      </c>
      <c r="E678">
        <v>1180</v>
      </c>
      <c r="F678" s="7">
        <f>IF(Tabela4[[#This Row],[data]]&lt;&gt;B677,Tabela4[[#This Row],[Kolumna1]],0)</f>
        <v>0</v>
      </c>
      <c r="G678" s="8">
        <f>IF(G677-Tabela4[[#This Row],[wielkosc_zamowienia]]+Tabela4[[#This Row],[Kolumna2]]&lt;0,G677+Tabela4[[#This Row],[Kolumna2]],G677-Tabela4[[#This Row],[wielkosc_zamowienia]]+Tabela4[[#This Row],[Kolumna2]])</f>
        <v>6440</v>
      </c>
      <c r="H678" s="8">
        <f>IF(G678-Tabela4[[#This Row],[wielkosc_zamowienia]]+Tabela4[[#This Row],[Kolumna2]]&lt;0,1,0)</f>
        <v>0</v>
      </c>
      <c r="I678" s="8"/>
    </row>
    <row r="679" spans="1:9" x14ac:dyDescent="0.25">
      <c r="A679">
        <v>678</v>
      </c>
      <c r="B679" s="1">
        <v>44525</v>
      </c>
      <c r="C679" s="1" t="str">
        <f>IF(OR(WEEKDAY(Tabela4[[#This Row],[data]])=1,WEEKDAY(Tabela4[[#This Row],[data]])=7),"5000","12000")</f>
        <v>12000</v>
      </c>
      <c r="D679" t="s">
        <v>7</v>
      </c>
      <c r="E679">
        <v>7560</v>
      </c>
      <c r="F679" s="7" t="str">
        <f>IF(Tabela4[[#This Row],[data]]&lt;&gt;B678,Tabela4[[#This Row],[Kolumna1]],0)</f>
        <v>12000</v>
      </c>
      <c r="G679" s="8">
        <f>IF(G678-Tabela4[[#This Row],[wielkosc_zamowienia]]+Tabela4[[#This Row],[Kolumna2]]&lt;0,G678+Tabela4[[#This Row],[Kolumna2]],G678-Tabela4[[#This Row],[wielkosc_zamowienia]]+Tabela4[[#This Row],[Kolumna2]])</f>
        <v>10880</v>
      </c>
      <c r="H679" s="8">
        <f>IF(G679-Tabela4[[#This Row],[wielkosc_zamowienia]]+Tabela4[[#This Row],[Kolumna2]]&lt;0,1,0)</f>
        <v>0</v>
      </c>
      <c r="I679" s="8"/>
    </row>
    <row r="680" spans="1:9" x14ac:dyDescent="0.25">
      <c r="A680">
        <v>679</v>
      </c>
      <c r="B680" s="1">
        <v>44526</v>
      </c>
      <c r="C680" s="1" t="str">
        <f>IF(OR(WEEKDAY(Tabela4[[#This Row],[data]])=1,WEEKDAY(Tabela4[[#This Row],[data]])=7),"5000","12000")</f>
        <v>12000</v>
      </c>
      <c r="D680" t="s">
        <v>5</v>
      </c>
      <c r="E680">
        <v>7970</v>
      </c>
      <c r="F680" s="7" t="str">
        <f>IF(Tabela4[[#This Row],[data]]&lt;&gt;B679,Tabela4[[#This Row],[Kolumna1]],0)</f>
        <v>12000</v>
      </c>
      <c r="G680" s="8">
        <f>IF(G679-Tabela4[[#This Row],[wielkosc_zamowienia]]+Tabela4[[#This Row],[Kolumna2]]&lt;0,G679+Tabela4[[#This Row],[Kolumna2]],G679-Tabela4[[#This Row],[wielkosc_zamowienia]]+Tabela4[[#This Row],[Kolumna2]])</f>
        <v>14910</v>
      </c>
      <c r="H680" s="8">
        <f>IF(G680-Tabela4[[#This Row],[wielkosc_zamowienia]]+Tabela4[[#This Row],[Kolumna2]]&lt;0,1,0)</f>
        <v>0</v>
      </c>
      <c r="I680" s="8"/>
    </row>
    <row r="681" spans="1:9" x14ac:dyDescent="0.25">
      <c r="A681">
        <v>680</v>
      </c>
      <c r="B681" s="1">
        <v>44526</v>
      </c>
      <c r="C681" s="1" t="str">
        <f>IF(OR(WEEKDAY(Tabela4[[#This Row],[data]])=1,WEEKDAY(Tabela4[[#This Row],[data]])=7),"5000","12000")</f>
        <v>12000</v>
      </c>
      <c r="D681" t="s">
        <v>7</v>
      </c>
      <c r="E681">
        <v>2400</v>
      </c>
      <c r="F681" s="7">
        <f>IF(Tabela4[[#This Row],[data]]&lt;&gt;B680,Tabela4[[#This Row],[Kolumna1]],0)</f>
        <v>0</v>
      </c>
      <c r="G681" s="8">
        <f>IF(G680-Tabela4[[#This Row],[wielkosc_zamowienia]]+Tabela4[[#This Row],[Kolumna2]]&lt;0,G680+Tabela4[[#This Row],[Kolumna2]],G680-Tabela4[[#This Row],[wielkosc_zamowienia]]+Tabela4[[#This Row],[Kolumna2]])</f>
        <v>12510</v>
      </c>
      <c r="H681" s="8">
        <f>IF(G681-Tabela4[[#This Row],[wielkosc_zamowienia]]+Tabela4[[#This Row],[Kolumna2]]&lt;0,1,0)</f>
        <v>0</v>
      </c>
      <c r="I681" s="8"/>
    </row>
    <row r="682" spans="1:9" x14ac:dyDescent="0.25">
      <c r="A682">
        <v>681</v>
      </c>
      <c r="B682" s="1">
        <v>44526</v>
      </c>
      <c r="C682" s="1" t="str">
        <f>IF(OR(WEEKDAY(Tabela4[[#This Row],[data]])=1,WEEKDAY(Tabela4[[#This Row],[data]])=7),"5000","12000")</f>
        <v>12000</v>
      </c>
      <c r="D682" t="s">
        <v>4</v>
      </c>
      <c r="E682">
        <v>7120</v>
      </c>
      <c r="F682" s="7">
        <f>IF(Tabela4[[#This Row],[data]]&lt;&gt;B681,Tabela4[[#This Row],[Kolumna1]],0)</f>
        <v>0</v>
      </c>
      <c r="G682" s="8">
        <f>IF(G681-Tabela4[[#This Row],[wielkosc_zamowienia]]+Tabela4[[#This Row],[Kolumna2]]&lt;0,G681+Tabela4[[#This Row],[Kolumna2]],G681-Tabela4[[#This Row],[wielkosc_zamowienia]]+Tabela4[[#This Row],[Kolumna2]])</f>
        <v>5390</v>
      </c>
      <c r="H682" s="8">
        <f>IF(G682-Tabela4[[#This Row],[wielkosc_zamowienia]]+Tabela4[[#This Row],[Kolumna2]]&lt;0,1,0)</f>
        <v>1</v>
      </c>
      <c r="I682" s="8"/>
    </row>
    <row r="683" spans="1:9" x14ac:dyDescent="0.25">
      <c r="A683">
        <v>682</v>
      </c>
      <c r="B683" s="1">
        <v>44527</v>
      </c>
      <c r="C683" s="1" t="str">
        <f>IF(OR(WEEKDAY(Tabela4[[#This Row],[data]])=1,WEEKDAY(Tabela4[[#This Row],[data]])=7),"5000","12000")</f>
        <v>5000</v>
      </c>
      <c r="D683" t="s">
        <v>7</v>
      </c>
      <c r="E683">
        <v>3500</v>
      </c>
      <c r="F683" s="7" t="str">
        <f>IF(Tabela4[[#This Row],[data]]&lt;&gt;B682,Tabela4[[#This Row],[Kolumna1]],0)</f>
        <v>5000</v>
      </c>
      <c r="G683" s="8">
        <f>IF(G682-Tabela4[[#This Row],[wielkosc_zamowienia]]+Tabela4[[#This Row],[Kolumna2]]&lt;0,G682+Tabela4[[#This Row],[Kolumna2]],G682-Tabela4[[#This Row],[wielkosc_zamowienia]]+Tabela4[[#This Row],[Kolumna2]])</f>
        <v>6890</v>
      </c>
      <c r="H683" s="8">
        <f>IF(G683-Tabela4[[#This Row],[wielkosc_zamowienia]]+Tabela4[[#This Row],[Kolumna2]]&lt;0,1,0)</f>
        <v>0</v>
      </c>
      <c r="I683" s="8"/>
    </row>
    <row r="684" spans="1:9" x14ac:dyDescent="0.25">
      <c r="A684">
        <v>683</v>
      </c>
      <c r="B684" s="1">
        <v>44527</v>
      </c>
      <c r="C684" s="1" t="str">
        <f>IF(OR(WEEKDAY(Tabela4[[#This Row],[data]])=1,WEEKDAY(Tabela4[[#This Row],[data]])=7),"5000","12000")</f>
        <v>5000</v>
      </c>
      <c r="D684" t="s">
        <v>4</v>
      </c>
      <c r="E684">
        <v>8590</v>
      </c>
      <c r="F684" s="7">
        <f>IF(Tabela4[[#This Row],[data]]&lt;&gt;B683,Tabela4[[#This Row],[Kolumna1]],0)</f>
        <v>0</v>
      </c>
      <c r="G684" s="8">
        <f>IF(G683-Tabela4[[#This Row],[wielkosc_zamowienia]]+Tabela4[[#This Row],[Kolumna2]]&lt;0,G683+Tabela4[[#This Row],[Kolumna2]],G683-Tabela4[[#This Row],[wielkosc_zamowienia]]+Tabela4[[#This Row],[Kolumna2]])</f>
        <v>6890</v>
      </c>
      <c r="H684" s="8">
        <f>IF(G684-Tabela4[[#This Row],[wielkosc_zamowienia]]+Tabela4[[#This Row],[Kolumna2]]&lt;0,1,0)</f>
        <v>1</v>
      </c>
      <c r="I684" s="8"/>
    </row>
    <row r="685" spans="1:9" x14ac:dyDescent="0.25">
      <c r="A685">
        <v>684</v>
      </c>
      <c r="B685" s="1">
        <v>44528</v>
      </c>
      <c r="C685" s="1" t="str">
        <f>IF(OR(WEEKDAY(Tabela4[[#This Row],[data]])=1,WEEKDAY(Tabela4[[#This Row],[data]])=7),"5000","12000")</f>
        <v>5000</v>
      </c>
      <c r="D685" t="s">
        <v>4</v>
      </c>
      <c r="E685">
        <v>2510</v>
      </c>
      <c r="F685" s="7" t="str">
        <f>IF(Tabela4[[#This Row],[data]]&lt;&gt;B684,Tabela4[[#This Row],[Kolumna1]],0)</f>
        <v>5000</v>
      </c>
      <c r="G685" s="8">
        <f>IF(G684-Tabela4[[#This Row],[wielkosc_zamowienia]]+Tabela4[[#This Row],[Kolumna2]]&lt;0,G684+Tabela4[[#This Row],[Kolumna2]],G684-Tabela4[[#This Row],[wielkosc_zamowienia]]+Tabela4[[#This Row],[Kolumna2]])</f>
        <v>9380</v>
      </c>
      <c r="H685" s="8">
        <f>IF(G685-Tabela4[[#This Row],[wielkosc_zamowienia]]+Tabela4[[#This Row],[Kolumna2]]&lt;0,1,0)</f>
        <v>0</v>
      </c>
      <c r="I685" s="8"/>
    </row>
    <row r="686" spans="1:9" x14ac:dyDescent="0.25">
      <c r="A686">
        <v>685</v>
      </c>
      <c r="B686" s="1">
        <v>44528</v>
      </c>
      <c r="C686" s="1" t="str">
        <f>IF(OR(WEEKDAY(Tabela4[[#This Row],[data]])=1,WEEKDAY(Tabela4[[#This Row],[data]])=7),"5000","12000")</f>
        <v>5000</v>
      </c>
      <c r="D686" t="s">
        <v>5</v>
      </c>
      <c r="E686">
        <v>2180</v>
      </c>
      <c r="F686" s="7">
        <f>IF(Tabela4[[#This Row],[data]]&lt;&gt;B685,Tabela4[[#This Row],[Kolumna1]],0)</f>
        <v>0</v>
      </c>
      <c r="G686" s="8">
        <f>IF(G685-Tabela4[[#This Row],[wielkosc_zamowienia]]+Tabela4[[#This Row],[Kolumna2]]&lt;0,G685+Tabela4[[#This Row],[Kolumna2]],G685-Tabela4[[#This Row],[wielkosc_zamowienia]]+Tabela4[[#This Row],[Kolumna2]])</f>
        <v>7200</v>
      </c>
      <c r="H686" s="8">
        <f>IF(G686-Tabela4[[#This Row],[wielkosc_zamowienia]]+Tabela4[[#This Row],[Kolumna2]]&lt;0,1,0)</f>
        <v>0</v>
      </c>
      <c r="I686" s="8"/>
    </row>
    <row r="687" spans="1:9" x14ac:dyDescent="0.25">
      <c r="A687">
        <v>686</v>
      </c>
      <c r="B687" s="1">
        <v>44528</v>
      </c>
      <c r="C687" s="1" t="str">
        <f>IF(OR(WEEKDAY(Tabela4[[#This Row],[data]])=1,WEEKDAY(Tabela4[[#This Row],[data]])=7),"5000","12000")</f>
        <v>5000</v>
      </c>
      <c r="D687" t="s">
        <v>6</v>
      </c>
      <c r="E687">
        <v>4710</v>
      </c>
      <c r="F687" s="7">
        <f>IF(Tabela4[[#This Row],[data]]&lt;&gt;B686,Tabela4[[#This Row],[Kolumna1]],0)</f>
        <v>0</v>
      </c>
      <c r="G687" s="8">
        <f>IF(G686-Tabela4[[#This Row],[wielkosc_zamowienia]]+Tabela4[[#This Row],[Kolumna2]]&lt;0,G686+Tabela4[[#This Row],[Kolumna2]],G686-Tabela4[[#This Row],[wielkosc_zamowienia]]+Tabela4[[#This Row],[Kolumna2]])</f>
        <v>2490</v>
      </c>
      <c r="H687" s="8">
        <f>IF(G687-Tabela4[[#This Row],[wielkosc_zamowienia]]+Tabela4[[#This Row],[Kolumna2]]&lt;0,1,0)</f>
        <v>1</v>
      </c>
      <c r="I687" s="8"/>
    </row>
    <row r="688" spans="1:9" x14ac:dyDescent="0.25">
      <c r="A688">
        <v>687</v>
      </c>
      <c r="B688" s="1">
        <v>44529</v>
      </c>
      <c r="C688" s="1" t="str">
        <f>IF(OR(WEEKDAY(Tabela4[[#This Row],[data]])=1,WEEKDAY(Tabela4[[#This Row],[data]])=7),"5000","12000")</f>
        <v>12000</v>
      </c>
      <c r="D688" t="s">
        <v>5</v>
      </c>
      <c r="E688">
        <v>3830</v>
      </c>
      <c r="F688" s="7" t="str">
        <f>IF(Tabela4[[#This Row],[data]]&lt;&gt;B687,Tabela4[[#This Row],[Kolumna1]],0)</f>
        <v>12000</v>
      </c>
      <c r="G688" s="8">
        <f>IF(G687-Tabela4[[#This Row],[wielkosc_zamowienia]]+Tabela4[[#This Row],[Kolumna2]]&lt;0,G687+Tabela4[[#This Row],[Kolumna2]],G687-Tabela4[[#This Row],[wielkosc_zamowienia]]+Tabela4[[#This Row],[Kolumna2]])</f>
        <v>10660</v>
      </c>
      <c r="H688" s="8">
        <f>IF(G688-Tabela4[[#This Row],[wielkosc_zamowienia]]+Tabela4[[#This Row],[Kolumna2]]&lt;0,1,0)</f>
        <v>0</v>
      </c>
      <c r="I688" s="8"/>
    </row>
    <row r="689" spans="1:9" x14ac:dyDescent="0.25">
      <c r="A689">
        <v>688</v>
      </c>
      <c r="B689" s="1">
        <v>44529</v>
      </c>
      <c r="C689" s="1" t="str">
        <f>IF(OR(WEEKDAY(Tabela4[[#This Row],[data]])=1,WEEKDAY(Tabela4[[#This Row],[data]])=7),"5000","12000")</f>
        <v>12000</v>
      </c>
      <c r="D689" t="s">
        <v>4</v>
      </c>
      <c r="E689">
        <v>3110</v>
      </c>
      <c r="F689" s="7">
        <f>IF(Tabela4[[#This Row],[data]]&lt;&gt;B688,Tabela4[[#This Row],[Kolumna1]],0)</f>
        <v>0</v>
      </c>
      <c r="G689" s="8">
        <f>IF(G688-Tabela4[[#This Row],[wielkosc_zamowienia]]+Tabela4[[#This Row],[Kolumna2]]&lt;0,G688+Tabela4[[#This Row],[Kolumna2]],G688-Tabela4[[#This Row],[wielkosc_zamowienia]]+Tabela4[[#This Row],[Kolumna2]])</f>
        <v>7550</v>
      </c>
      <c r="H689" s="8">
        <f>IF(G689-Tabela4[[#This Row],[wielkosc_zamowienia]]+Tabela4[[#This Row],[Kolumna2]]&lt;0,1,0)</f>
        <v>0</v>
      </c>
      <c r="I689" s="8"/>
    </row>
    <row r="690" spans="1:9" x14ac:dyDescent="0.25">
      <c r="A690">
        <v>689</v>
      </c>
      <c r="B690" s="1">
        <v>44529</v>
      </c>
      <c r="C690" s="1" t="str">
        <f>IF(OR(WEEKDAY(Tabela4[[#This Row],[data]])=1,WEEKDAY(Tabela4[[#This Row],[data]])=7),"5000","12000")</f>
        <v>12000</v>
      </c>
      <c r="D690" t="s">
        <v>7</v>
      </c>
      <c r="E690">
        <v>9840</v>
      </c>
      <c r="F690" s="7">
        <f>IF(Tabela4[[#This Row],[data]]&lt;&gt;B689,Tabela4[[#This Row],[Kolumna1]],0)</f>
        <v>0</v>
      </c>
      <c r="G690" s="8">
        <f>IF(G689-Tabela4[[#This Row],[wielkosc_zamowienia]]+Tabela4[[#This Row],[Kolumna2]]&lt;0,G689+Tabela4[[#This Row],[Kolumna2]],G689-Tabela4[[#This Row],[wielkosc_zamowienia]]+Tabela4[[#This Row],[Kolumna2]])</f>
        <v>7550</v>
      </c>
      <c r="H690" s="8">
        <f>IF(G690-Tabela4[[#This Row],[wielkosc_zamowienia]]+Tabela4[[#This Row],[Kolumna2]]&lt;0,1,0)</f>
        <v>1</v>
      </c>
      <c r="I690" s="8"/>
    </row>
    <row r="691" spans="1:9" x14ac:dyDescent="0.25">
      <c r="A691">
        <v>690</v>
      </c>
      <c r="B691" s="1">
        <v>44530</v>
      </c>
      <c r="C691" s="1" t="str">
        <f>IF(OR(WEEKDAY(Tabela4[[#This Row],[data]])=1,WEEKDAY(Tabela4[[#This Row],[data]])=7),"5000","12000")</f>
        <v>12000</v>
      </c>
      <c r="D691" t="s">
        <v>4</v>
      </c>
      <c r="E691">
        <v>3880</v>
      </c>
      <c r="F691" s="7" t="str">
        <f>IF(Tabela4[[#This Row],[data]]&lt;&gt;B690,Tabela4[[#This Row],[Kolumna1]],0)</f>
        <v>12000</v>
      </c>
      <c r="G691" s="8">
        <f>IF(G690-Tabela4[[#This Row],[wielkosc_zamowienia]]+Tabela4[[#This Row],[Kolumna2]]&lt;0,G690+Tabela4[[#This Row],[Kolumna2]],G690-Tabela4[[#This Row],[wielkosc_zamowienia]]+Tabela4[[#This Row],[Kolumna2]])</f>
        <v>15670</v>
      </c>
      <c r="H691" s="8">
        <f>IF(G691-Tabela4[[#This Row],[wielkosc_zamowienia]]+Tabela4[[#This Row],[Kolumna2]]&lt;0,1,0)</f>
        <v>0</v>
      </c>
      <c r="I691" s="8"/>
    </row>
    <row r="692" spans="1:9" x14ac:dyDescent="0.25">
      <c r="A692">
        <v>691</v>
      </c>
      <c r="B692" s="1">
        <v>44530</v>
      </c>
      <c r="C692" s="1" t="str">
        <f>IF(OR(WEEKDAY(Tabela4[[#This Row],[data]])=1,WEEKDAY(Tabela4[[#This Row],[data]])=7),"5000","12000")</f>
        <v>12000</v>
      </c>
      <c r="D692" t="s">
        <v>7</v>
      </c>
      <c r="E692">
        <v>9670</v>
      </c>
      <c r="F692" s="7">
        <f>IF(Tabela4[[#This Row],[data]]&lt;&gt;B691,Tabela4[[#This Row],[Kolumna1]],0)</f>
        <v>0</v>
      </c>
      <c r="G692" s="8">
        <f>IF(G691-Tabela4[[#This Row],[wielkosc_zamowienia]]+Tabela4[[#This Row],[Kolumna2]]&lt;0,G691+Tabela4[[#This Row],[Kolumna2]],G691-Tabela4[[#This Row],[wielkosc_zamowienia]]+Tabela4[[#This Row],[Kolumna2]])</f>
        <v>6000</v>
      </c>
      <c r="H692" s="8">
        <f>IF(G692-Tabela4[[#This Row],[wielkosc_zamowienia]]+Tabela4[[#This Row],[Kolumna2]]&lt;0,1,0)</f>
        <v>1</v>
      </c>
      <c r="I692" s="8"/>
    </row>
    <row r="693" spans="1:9" x14ac:dyDescent="0.25">
      <c r="A693">
        <v>692</v>
      </c>
      <c r="B693" s="1">
        <v>44531</v>
      </c>
      <c r="C693" s="1" t="str">
        <f>IF(OR(WEEKDAY(Tabela4[[#This Row],[data]])=1,WEEKDAY(Tabela4[[#This Row],[data]])=7),"5000","12000")</f>
        <v>12000</v>
      </c>
      <c r="D693" t="s">
        <v>7</v>
      </c>
      <c r="E693">
        <v>3510</v>
      </c>
      <c r="F693" s="7" t="str">
        <f>IF(Tabela4[[#This Row],[data]]&lt;&gt;B692,Tabela4[[#This Row],[Kolumna1]],0)</f>
        <v>12000</v>
      </c>
      <c r="G693" s="8">
        <f>IF(G692-Tabela4[[#This Row],[wielkosc_zamowienia]]+Tabela4[[#This Row],[Kolumna2]]&lt;0,G692+Tabela4[[#This Row],[Kolumna2]],G692-Tabela4[[#This Row],[wielkosc_zamowienia]]+Tabela4[[#This Row],[Kolumna2]])</f>
        <v>14490</v>
      </c>
      <c r="H693" s="8">
        <f>IF(G693-Tabela4[[#This Row],[wielkosc_zamowienia]]+Tabela4[[#This Row],[Kolumna2]]&lt;0,1,0)</f>
        <v>0</v>
      </c>
      <c r="I693" s="8"/>
    </row>
    <row r="694" spans="1:9" x14ac:dyDescent="0.25">
      <c r="A694">
        <v>693</v>
      </c>
      <c r="B694" s="1">
        <v>44532</v>
      </c>
      <c r="C694" s="1" t="str">
        <f>IF(OR(WEEKDAY(Tabela4[[#This Row],[data]])=1,WEEKDAY(Tabela4[[#This Row],[data]])=7),"5000","12000")</f>
        <v>12000</v>
      </c>
      <c r="D694" t="s">
        <v>7</v>
      </c>
      <c r="E694">
        <v>5820</v>
      </c>
      <c r="F694" s="7" t="str">
        <f>IF(Tabela4[[#This Row],[data]]&lt;&gt;B693,Tabela4[[#This Row],[Kolumna1]],0)</f>
        <v>12000</v>
      </c>
      <c r="G694" s="8">
        <f>IF(G693-Tabela4[[#This Row],[wielkosc_zamowienia]]+Tabela4[[#This Row],[Kolumna2]]&lt;0,G693+Tabela4[[#This Row],[Kolumna2]],G693-Tabela4[[#This Row],[wielkosc_zamowienia]]+Tabela4[[#This Row],[Kolumna2]])</f>
        <v>20670</v>
      </c>
      <c r="H694" s="8">
        <f>IF(G694-Tabela4[[#This Row],[wielkosc_zamowienia]]+Tabela4[[#This Row],[Kolumna2]]&lt;0,1,0)</f>
        <v>0</v>
      </c>
      <c r="I694" s="8"/>
    </row>
    <row r="695" spans="1:9" x14ac:dyDescent="0.25">
      <c r="A695">
        <v>694</v>
      </c>
      <c r="B695" s="1">
        <v>44532</v>
      </c>
      <c r="C695" s="1" t="str">
        <f>IF(OR(WEEKDAY(Tabela4[[#This Row],[data]])=1,WEEKDAY(Tabela4[[#This Row],[data]])=7),"5000","12000")</f>
        <v>12000</v>
      </c>
      <c r="D695" t="s">
        <v>4</v>
      </c>
      <c r="E695">
        <v>1950</v>
      </c>
      <c r="F695" s="7">
        <f>IF(Tabela4[[#This Row],[data]]&lt;&gt;B694,Tabela4[[#This Row],[Kolumna1]],0)</f>
        <v>0</v>
      </c>
      <c r="G695" s="8">
        <f>IF(G694-Tabela4[[#This Row],[wielkosc_zamowienia]]+Tabela4[[#This Row],[Kolumna2]]&lt;0,G694+Tabela4[[#This Row],[Kolumna2]],G694-Tabela4[[#This Row],[wielkosc_zamowienia]]+Tabela4[[#This Row],[Kolumna2]])</f>
        <v>18720</v>
      </c>
      <c r="H695" s="8">
        <f>IF(G695-Tabela4[[#This Row],[wielkosc_zamowienia]]+Tabela4[[#This Row],[Kolumna2]]&lt;0,1,0)</f>
        <v>0</v>
      </c>
      <c r="I695" s="8"/>
    </row>
    <row r="696" spans="1:9" x14ac:dyDescent="0.25">
      <c r="A696">
        <v>695</v>
      </c>
      <c r="B696" s="1">
        <v>44533</v>
      </c>
      <c r="C696" s="1" t="str">
        <f>IF(OR(WEEKDAY(Tabela4[[#This Row],[data]])=1,WEEKDAY(Tabela4[[#This Row],[data]])=7),"5000","12000")</f>
        <v>12000</v>
      </c>
      <c r="D696" t="s">
        <v>7</v>
      </c>
      <c r="E696">
        <v>1310</v>
      </c>
      <c r="F696" s="7" t="str">
        <f>IF(Tabela4[[#This Row],[data]]&lt;&gt;B695,Tabela4[[#This Row],[Kolumna1]],0)</f>
        <v>12000</v>
      </c>
      <c r="G696" s="8">
        <f>IF(G695-Tabela4[[#This Row],[wielkosc_zamowienia]]+Tabela4[[#This Row],[Kolumna2]]&lt;0,G695+Tabela4[[#This Row],[Kolumna2]],G695-Tabela4[[#This Row],[wielkosc_zamowienia]]+Tabela4[[#This Row],[Kolumna2]])</f>
        <v>29410</v>
      </c>
      <c r="H696" s="8">
        <f>IF(G696-Tabela4[[#This Row],[wielkosc_zamowienia]]+Tabela4[[#This Row],[Kolumna2]]&lt;0,1,0)</f>
        <v>0</v>
      </c>
      <c r="I696" s="8"/>
    </row>
    <row r="697" spans="1:9" x14ac:dyDescent="0.25">
      <c r="A697">
        <v>696</v>
      </c>
      <c r="B697" s="1">
        <v>44533</v>
      </c>
      <c r="C697" s="1" t="str">
        <f>IF(OR(WEEKDAY(Tabela4[[#This Row],[data]])=1,WEEKDAY(Tabela4[[#This Row],[data]])=7),"5000","12000")</f>
        <v>12000</v>
      </c>
      <c r="D697" t="s">
        <v>5</v>
      </c>
      <c r="E697">
        <v>3850</v>
      </c>
      <c r="F697" s="7">
        <f>IF(Tabela4[[#This Row],[data]]&lt;&gt;B696,Tabela4[[#This Row],[Kolumna1]],0)</f>
        <v>0</v>
      </c>
      <c r="G697" s="8">
        <f>IF(G696-Tabela4[[#This Row],[wielkosc_zamowienia]]+Tabela4[[#This Row],[Kolumna2]]&lt;0,G696+Tabela4[[#This Row],[Kolumna2]],G696-Tabela4[[#This Row],[wielkosc_zamowienia]]+Tabela4[[#This Row],[Kolumna2]])</f>
        <v>25560</v>
      </c>
      <c r="H697" s="8">
        <f>IF(G697-Tabela4[[#This Row],[wielkosc_zamowienia]]+Tabela4[[#This Row],[Kolumna2]]&lt;0,1,0)</f>
        <v>0</v>
      </c>
      <c r="I697" s="8"/>
    </row>
    <row r="698" spans="1:9" x14ac:dyDescent="0.25">
      <c r="A698">
        <v>697</v>
      </c>
      <c r="B698" s="1">
        <v>44533</v>
      </c>
      <c r="C698" s="1" t="str">
        <f>IF(OR(WEEKDAY(Tabela4[[#This Row],[data]])=1,WEEKDAY(Tabela4[[#This Row],[data]])=7),"5000","12000")</f>
        <v>12000</v>
      </c>
      <c r="D698" t="s">
        <v>6</v>
      </c>
      <c r="E698">
        <v>4160</v>
      </c>
      <c r="F698" s="7">
        <f>IF(Tabela4[[#This Row],[data]]&lt;&gt;B697,Tabela4[[#This Row],[Kolumna1]],0)</f>
        <v>0</v>
      </c>
      <c r="G698" s="8">
        <f>IF(G697-Tabela4[[#This Row],[wielkosc_zamowienia]]+Tabela4[[#This Row],[Kolumna2]]&lt;0,G697+Tabela4[[#This Row],[Kolumna2]],G697-Tabela4[[#This Row],[wielkosc_zamowienia]]+Tabela4[[#This Row],[Kolumna2]])</f>
        <v>21400</v>
      </c>
      <c r="H698" s="8">
        <f>IF(G698-Tabela4[[#This Row],[wielkosc_zamowienia]]+Tabela4[[#This Row],[Kolumna2]]&lt;0,1,0)</f>
        <v>0</v>
      </c>
      <c r="I698" s="8"/>
    </row>
    <row r="699" spans="1:9" x14ac:dyDescent="0.25">
      <c r="A699">
        <v>698</v>
      </c>
      <c r="B699" s="1">
        <v>44534</v>
      </c>
      <c r="C699" s="1" t="str">
        <f>IF(OR(WEEKDAY(Tabela4[[#This Row],[data]])=1,WEEKDAY(Tabela4[[#This Row],[data]])=7),"5000","12000")</f>
        <v>5000</v>
      </c>
      <c r="D699" t="s">
        <v>7</v>
      </c>
      <c r="E699">
        <v>3550</v>
      </c>
      <c r="F699" s="7" t="str">
        <f>IF(Tabela4[[#This Row],[data]]&lt;&gt;B698,Tabela4[[#This Row],[Kolumna1]],0)</f>
        <v>5000</v>
      </c>
      <c r="G699" s="8">
        <f>IF(G698-Tabela4[[#This Row],[wielkosc_zamowienia]]+Tabela4[[#This Row],[Kolumna2]]&lt;0,G698+Tabela4[[#This Row],[Kolumna2]],G698-Tabela4[[#This Row],[wielkosc_zamowienia]]+Tabela4[[#This Row],[Kolumna2]])</f>
        <v>22850</v>
      </c>
      <c r="H699" s="8">
        <f>IF(G699-Tabela4[[#This Row],[wielkosc_zamowienia]]+Tabela4[[#This Row],[Kolumna2]]&lt;0,1,0)</f>
        <v>0</v>
      </c>
      <c r="I699" s="8"/>
    </row>
    <row r="700" spans="1:9" x14ac:dyDescent="0.25">
      <c r="A700">
        <v>699</v>
      </c>
      <c r="B700" s="1">
        <v>44534</v>
      </c>
      <c r="C700" s="1" t="str">
        <f>IF(OR(WEEKDAY(Tabela4[[#This Row],[data]])=1,WEEKDAY(Tabela4[[#This Row],[data]])=7),"5000","12000")</f>
        <v>5000</v>
      </c>
      <c r="D700" t="s">
        <v>5</v>
      </c>
      <c r="E700">
        <v>2700</v>
      </c>
      <c r="F700" s="7">
        <f>IF(Tabela4[[#This Row],[data]]&lt;&gt;B699,Tabela4[[#This Row],[Kolumna1]],0)</f>
        <v>0</v>
      </c>
      <c r="G700" s="8">
        <f>IF(G699-Tabela4[[#This Row],[wielkosc_zamowienia]]+Tabela4[[#This Row],[Kolumna2]]&lt;0,G699+Tabela4[[#This Row],[Kolumna2]],G699-Tabela4[[#This Row],[wielkosc_zamowienia]]+Tabela4[[#This Row],[Kolumna2]])</f>
        <v>20150</v>
      </c>
      <c r="H700" s="8">
        <f>IF(G700-Tabela4[[#This Row],[wielkosc_zamowienia]]+Tabela4[[#This Row],[Kolumna2]]&lt;0,1,0)</f>
        <v>0</v>
      </c>
      <c r="I700" s="8"/>
    </row>
    <row r="701" spans="1:9" x14ac:dyDescent="0.25">
      <c r="A701">
        <v>700</v>
      </c>
      <c r="B701" s="1">
        <v>44535</v>
      </c>
      <c r="C701" s="1" t="str">
        <f>IF(OR(WEEKDAY(Tabela4[[#This Row],[data]])=1,WEEKDAY(Tabela4[[#This Row],[data]])=7),"5000","12000")</f>
        <v>5000</v>
      </c>
      <c r="D701" t="s">
        <v>4</v>
      </c>
      <c r="E701">
        <v>4620</v>
      </c>
      <c r="F701" s="7" t="str">
        <f>IF(Tabela4[[#This Row],[data]]&lt;&gt;B700,Tabela4[[#This Row],[Kolumna1]],0)</f>
        <v>5000</v>
      </c>
      <c r="G701" s="8">
        <f>IF(G700-Tabela4[[#This Row],[wielkosc_zamowienia]]+Tabela4[[#This Row],[Kolumna2]]&lt;0,G700+Tabela4[[#This Row],[Kolumna2]],G700-Tabela4[[#This Row],[wielkosc_zamowienia]]+Tabela4[[#This Row],[Kolumna2]])</f>
        <v>20530</v>
      </c>
      <c r="H701" s="8">
        <f>IF(G701-Tabela4[[#This Row],[wielkosc_zamowienia]]+Tabela4[[#This Row],[Kolumna2]]&lt;0,1,0)</f>
        <v>0</v>
      </c>
      <c r="I701" s="8"/>
    </row>
    <row r="702" spans="1:9" x14ac:dyDescent="0.25">
      <c r="A702">
        <v>701</v>
      </c>
      <c r="B702" s="1">
        <v>44535</v>
      </c>
      <c r="C702" s="1" t="str">
        <f>IF(OR(WEEKDAY(Tabela4[[#This Row],[data]])=1,WEEKDAY(Tabela4[[#This Row],[data]])=7),"5000","12000")</f>
        <v>5000</v>
      </c>
      <c r="D702" t="s">
        <v>5</v>
      </c>
      <c r="E702">
        <v>5060</v>
      </c>
      <c r="F702" s="7">
        <f>IF(Tabela4[[#This Row],[data]]&lt;&gt;B701,Tabela4[[#This Row],[Kolumna1]],0)</f>
        <v>0</v>
      </c>
      <c r="G702" s="8">
        <f>IF(G701-Tabela4[[#This Row],[wielkosc_zamowienia]]+Tabela4[[#This Row],[Kolumna2]]&lt;0,G701+Tabela4[[#This Row],[Kolumna2]],G701-Tabela4[[#This Row],[wielkosc_zamowienia]]+Tabela4[[#This Row],[Kolumna2]])</f>
        <v>15470</v>
      </c>
      <c r="H702" s="8">
        <f>IF(G702-Tabela4[[#This Row],[wielkosc_zamowienia]]+Tabela4[[#This Row],[Kolumna2]]&lt;0,1,0)</f>
        <v>0</v>
      </c>
      <c r="I702" s="8"/>
    </row>
    <row r="703" spans="1:9" x14ac:dyDescent="0.25">
      <c r="A703">
        <v>702</v>
      </c>
      <c r="B703" s="1">
        <v>44536</v>
      </c>
      <c r="C703" s="1" t="str">
        <f>IF(OR(WEEKDAY(Tabela4[[#This Row],[data]])=1,WEEKDAY(Tabela4[[#This Row],[data]])=7),"5000","12000")</f>
        <v>12000</v>
      </c>
      <c r="D703" t="s">
        <v>4</v>
      </c>
      <c r="E703">
        <v>2550</v>
      </c>
      <c r="F703" s="7" t="str">
        <f>IF(Tabela4[[#This Row],[data]]&lt;&gt;B702,Tabela4[[#This Row],[Kolumna1]],0)</f>
        <v>12000</v>
      </c>
      <c r="G703" s="8">
        <f>IF(G702-Tabela4[[#This Row],[wielkosc_zamowienia]]+Tabela4[[#This Row],[Kolumna2]]&lt;0,G702+Tabela4[[#This Row],[Kolumna2]],G702-Tabela4[[#This Row],[wielkosc_zamowienia]]+Tabela4[[#This Row],[Kolumna2]])</f>
        <v>24920</v>
      </c>
      <c r="H703" s="8">
        <f>IF(G703-Tabela4[[#This Row],[wielkosc_zamowienia]]+Tabela4[[#This Row],[Kolumna2]]&lt;0,1,0)</f>
        <v>0</v>
      </c>
      <c r="I703" s="8"/>
    </row>
    <row r="704" spans="1:9" x14ac:dyDescent="0.25">
      <c r="A704">
        <v>703</v>
      </c>
      <c r="B704" s="1">
        <v>44536</v>
      </c>
      <c r="C704" s="1" t="str">
        <f>IF(OR(WEEKDAY(Tabela4[[#This Row],[data]])=1,WEEKDAY(Tabela4[[#This Row],[data]])=7),"5000","12000")</f>
        <v>12000</v>
      </c>
      <c r="D704" t="s">
        <v>5</v>
      </c>
      <c r="E704">
        <v>4310</v>
      </c>
      <c r="F704" s="7">
        <f>IF(Tabela4[[#This Row],[data]]&lt;&gt;B703,Tabela4[[#This Row],[Kolumna1]],0)</f>
        <v>0</v>
      </c>
      <c r="G704" s="8">
        <f>IF(G703-Tabela4[[#This Row],[wielkosc_zamowienia]]+Tabela4[[#This Row],[Kolumna2]]&lt;0,G703+Tabela4[[#This Row],[Kolumna2]],G703-Tabela4[[#This Row],[wielkosc_zamowienia]]+Tabela4[[#This Row],[Kolumna2]])</f>
        <v>20610</v>
      </c>
      <c r="H704" s="8">
        <f>IF(G704-Tabela4[[#This Row],[wielkosc_zamowienia]]+Tabela4[[#This Row],[Kolumna2]]&lt;0,1,0)</f>
        <v>0</v>
      </c>
      <c r="I704" s="8"/>
    </row>
    <row r="705" spans="1:9" x14ac:dyDescent="0.25">
      <c r="A705">
        <v>704</v>
      </c>
      <c r="B705" s="1">
        <v>44536</v>
      </c>
      <c r="C705" s="1" t="str">
        <f>IF(OR(WEEKDAY(Tabela4[[#This Row],[data]])=1,WEEKDAY(Tabela4[[#This Row],[data]])=7),"5000","12000")</f>
        <v>12000</v>
      </c>
      <c r="D705" t="s">
        <v>6</v>
      </c>
      <c r="E705">
        <v>7210</v>
      </c>
      <c r="F705" s="7">
        <f>IF(Tabela4[[#This Row],[data]]&lt;&gt;B704,Tabela4[[#This Row],[Kolumna1]],0)</f>
        <v>0</v>
      </c>
      <c r="G705" s="8">
        <f>IF(G704-Tabela4[[#This Row],[wielkosc_zamowienia]]+Tabela4[[#This Row],[Kolumna2]]&lt;0,G704+Tabela4[[#This Row],[Kolumna2]],G704-Tabela4[[#This Row],[wielkosc_zamowienia]]+Tabela4[[#This Row],[Kolumna2]])</f>
        <v>13400</v>
      </c>
      <c r="H705" s="8">
        <f>IF(G705-Tabela4[[#This Row],[wielkosc_zamowienia]]+Tabela4[[#This Row],[Kolumna2]]&lt;0,1,0)</f>
        <v>0</v>
      </c>
      <c r="I705" s="8"/>
    </row>
    <row r="706" spans="1:9" x14ac:dyDescent="0.25">
      <c r="A706">
        <v>705</v>
      </c>
      <c r="B706" s="1">
        <v>44537</v>
      </c>
      <c r="C706" s="1" t="str">
        <f>IF(OR(WEEKDAY(Tabela4[[#This Row],[data]])=1,WEEKDAY(Tabela4[[#This Row],[data]])=7),"5000","12000")</f>
        <v>12000</v>
      </c>
      <c r="D706" t="s">
        <v>6</v>
      </c>
      <c r="E706">
        <v>3560</v>
      </c>
      <c r="F706" s="7" t="str">
        <f>IF(Tabela4[[#This Row],[data]]&lt;&gt;B705,Tabela4[[#This Row],[Kolumna1]],0)</f>
        <v>12000</v>
      </c>
      <c r="G706" s="8">
        <f>IF(G705-Tabela4[[#This Row],[wielkosc_zamowienia]]+Tabela4[[#This Row],[Kolumna2]]&lt;0,G705+Tabela4[[#This Row],[Kolumna2]],G705-Tabela4[[#This Row],[wielkosc_zamowienia]]+Tabela4[[#This Row],[Kolumna2]])</f>
        <v>21840</v>
      </c>
      <c r="H706" s="8">
        <f>IF(G706-Tabela4[[#This Row],[wielkosc_zamowienia]]+Tabela4[[#This Row],[Kolumna2]]&lt;0,1,0)</f>
        <v>0</v>
      </c>
      <c r="I706" s="8"/>
    </row>
    <row r="707" spans="1:9" x14ac:dyDescent="0.25">
      <c r="A707">
        <v>706</v>
      </c>
      <c r="B707" s="1">
        <v>44538</v>
      </c>
      <c r="C707" s="1" t="str">
        <f>IF(OR(WEEKDAY(Tabela4[[#This Row],[data]])=1,WEEKDAY(Tabela4[[#This Row],[data]])=7),"5000","12000")</f>
        <v>12000</v>
      </c>
      <c r="D707" t="s">
        <v>5</v>
      </c>
      <c r="E707">
        <v>520</v>
      </c>
      <c r="F707" s="7" t="str">
        <f>IF(Tabela4[[#This Row],[data]]&lt;&gt;B706,Tabela4[[#This Row],[Kolumna1]],0)</f>
        <v>12000</v>
      </c>
      <c r="G707" s="8">
        <f>IF(G706-Tabela4[[#This Row],[wielkosc_zamowienia]]+Tabela4[[#This Row],[Kolumna2]]&lt;0,G706+Tabela4[[#This Row],[Kolumna2]],G706-Tabela4[[#This Row],[wielkosc_zamowienia]]+Tabela4[[#This Row],[Kolumna2]])</f>
        <v>33320</v>
      </c>
      <c r="H707" s="8">
        <f>IF(G707-Tabela4[[#This Row],[wielkosc_zamowienia]]+Tabela4[[#This Row],[Kolumna2]]&lt;0,1,0)</f>
        <v>0</v>
      </c>
      <c r="I707" s="8"/>
    </row>
    <row r="708" spans="1:9" x14ac:dyDescent="0.25">
      <c r="A708">
        <v>707</v>
      </c>
      <c r="B708" s="1">
        <v>44539</v>
      </c>
      <c r="C708" s="1" t="str">
        <f>IF(OR(WEEKDAY(Tabela4[[#This Row],[data]])=1,WEEKDAY(Tabela4[[#This Row],[data]])=7),"5000","12000")</f>
        <v>12000</v>
      </c>
      <c r="D708" t="s">
        <v>7</v>
      </c>
      <c r="E708">
        <v>6090</v>
      </c>
      <c r="F708" s="7" t="str">
        <f>IF(Tabela4[[#This Row],[data]]&lt;&gt;B707,Tabela4[[#This Row],[Kolumna1]],0)</f>
        <v>12000</v>
      </c>
      <c r="G708" s="8">
        <f>IF(G707-Tabela4[[#This Row],[wielkosc_zamowienia]]+Tabela4[[#This Row],[Kolumna2]]&lt;0,G707+Tabela4[[#This Row],[Kolumna2]],G707-Tabela4[[#This Row],[wielkosc_zamowienia]]+Tabela4[[#This Row],[Kolumna2]])</f>
        <v>39230</v>
      </c>
      <c r="H708" s="8">
        <f>IF(G708-Tabela4[[#This Row],[wielkosc_zamowienia]]+Tabela4[[#This Row],[Kolumna2]]&lt;0,1,0)</f>
        <v>0</v>
      </c>
      <c r="I708" s="8"/>
    </row>
    <row r="709" spans="1:9" x14ac:dyDescent="0.25">
      <c r="A709">
        <v>708</v>
      </c>
      <c r="B709" s="1">
        <v>44540</v>
      </c>
      <c r="C709" s="1" t="str">
        <f>IF(OR(WEEKDAY(Tabela4[[#This Row],[data]])=1,WEEKDAY(Tabela4[[#This Row],[data]])=7),"5000","12000")</f>
        <v>12000</v>
      </c>
      <c r="D709" t="s">
        <v>4</v>
      </c>
      <c r="E709">
        <v>570</v>
      </c>
      <c r="F709" s="7" t="str">
        <f>IF(Tabela4[[#This Row],[data]]&lt;&gt;B708,Tabela4[[#This Row],[Kolumna1]],0)</f>
        <v>12000</v>
      </c>
      <c r="G709" s="8">
        <f>IF(G708-Tabela4[[#This Row],[wielkosc_zamowienia]]+Tabela4[[#This Row],[Kolumna2]]&lt;0,G708+Tabela4[[#This Row],[Kolumna2]],G708-Tabela4[[#This Row],[wielkosc_zamowienia]]+Tabela4[[#This Row],[Kolumna2]])</f>
        <v>50660</v>
      </c>
      <c r="H709" s="8">
        <f>IF(G709-Tabela4[[#This Row],[wielkosc_zamowienia]]+Tabela4[[#This Row],[Kolumna2]]&lt;0,1,0)</f>
        <v>0</v>
      </c>
      <c r="I709" s="8"/>
    </row>
    <row r="710" spans="1:9" x14ac:dyDescent="0.25">
      <c r="A710">
        <v>709</v>
      </c>
      <c r="B710" s="1">
        <v>44541</v>
      </c>
      <c r="C710" s="1" t="str">
        <f>IF(OR(WEEKDAY(Tabela4[[#This Row],[data]])=1,WEEKDAY(Tabela4[[#This Row],[data]])=7),"5000","12000")</f>
        <v>5000</v>
      </c>
      <c r="D710" t="s">
        <v>4</v>
      </c>
      <c r="E710">
        <v>9510</v>
      </c>
      <c r="F710" s="7" t="str">
        <f>IF(Tabela4[[#This Row],[data]]&lt;&gt;B709,Tabela4[[#This Row],[Kolumna1]],0)</f>
        <v>5000</v>
      </c>
      <c r="G710" s="8">
        <f>IF(G709-Tabela4[[#This Row],[wielkosc_zamowienia]]+Tabela4[[#This Row],[Kolumna2]]&lt;0,G709+Tabela4[[#This Row],[Kolumna2]],G709-Tabela4[[#This Row],[wielkosc_zamowienia]]+Tabela4[[#This Row],[Kolumna2]])</f>
        <v>46150</v>
      </c>
      <c r="H710" s="8">
        <f>IF(G710-Tabela4[[#This Row],[wielkosc_zamowienia]]+Tabela4[[#This Row],[Kolumna2]]&lt;0,1,0)</f>
        <v>0</v>
      </c>
      <c r="I710" s="8"/>
    </row>
    <row r="711" spans="1:9" x14ac:dyDescent="0.25">
      <c r="A711">
        <v>710</v>
      </c>
      <c r="B711" s="1">
        <v>44541</v>
      </c>
      <c r="C711" s="1" t="str">
        <f>IF(OR(WEEKDAY(Tabela4[[#This Row],[data]])=1,WEEKDAY(Tabela4[[#This Row],[data]])=7),"5000","12000")</f>
        <v>5000</v>
      </c>
      <c r="D711" t="s">
        <v>7</v>
      </c>
      <c r="E711">
        <v>2480</v>
      </c>
      <c r="F711" s="7">
        <f>IF(Tabela4[[#This Row],[data]]&lt;&gt;B710,Tabela4[[#This Row],[Kolumna1]],0)</f>
        <v>0</v>
      </c>
      <c r="G711" s="8">
        <f>IF(G710-Tabela4[[#This Row],[wielkosc_zamowienia]]+Tabela4[[#This Row],[Kolumna2]]&lt;0,G710+Tabela4[[#This Row],[Kolumna2]],G710-Tabela4[[#This Row],[wielkosc_zamowienia]]+Tabela4[[#This Row],[Kolumna2]])</f>
        <v>43670</v>
      </c>
      <c r="H711" s="8">
        <f>IF(G711-Tabela4[[#This Row],[wielkosc_zamowienia]]+Tabela4[[#This Row],[Kolumna2]]&lt;0,1,0)</f>
        <v>0</v>
      </c>
      <c r="I711" s="8"/>
    </row>
    <row r="712" spans="1:9" x14ac:dyDescent="0.25">
      <c r="A712">
        <v>711</v>
      </c>
      <c r="B712" s="1">
        <v>44541</v>
      </c>
      <c r="C712" s="1" t="str">
        <f>IF(OR(WEEKDAY(Tabela4[[#This Row],[data]])=1,WEEKDAY(Tabela4[[#This Row],[data]])=7),"5000","12000")</f>
        <v>5000</v>
      </c>
      <c r="D712" t="s">
        <v>6</v>
      </c>
      <c r="E712">
        <v>8000</v>
      </c>
      <c r="F712" s="7">
        <f>IF(Tabela4[[#This Row],[data]]&lt;&gt;B711,Tabela4[[#This Row],[Kolumna1]],0)</f>
        <v>0</v>
      </c>
      <c r="G712" s="8">
        <f>IF(G711-Tabela4[[#This Row],[wielkosc_zamowienia]]+Tabela4[[#This Row],[Kolumna2]]&lt;0,G711+Tabela4[[#This Row],[Kolumna2]],G711-Tabela4[[#This Row],[wielkosc_zamowienia]]+Tabela4[[#This Row],[Kolumna2]])</f>
        <v>35670</v>
      </c>
      <c r="H712" s="8">
        <f>IF(G712-Tabela4[[#This Row],[wielkosc_zamowienia]]+Tabela4[[#This Row],[Kolumna2]]&lt;0,1,0)</f>
        <v>0</v>
      </c>
      <c r="I712" s="8"/>
    </row>
    <row r="713" spans="1:9" x14ac:dyDescent="0.25">
      <c r="A713">
        <v>712</v>
      </c>
      <c r="B713" s="1">
        <v>44542</v>
      </c>
      <c r="C713" s="1" t="str">
        <f>IF(OR(WEEKDAY(Tabela4[[#This Row],[data]])=1,WEEKDAY(Tabela4[[#This Row],[data]])=7),"5000","12000")</f>
        <v>5000</v>
      </c>
      <c r="D713" t="s">
        <v>5</v>
      </c>
      <c r="E713">
        <v>9990</v>
      </c>
      <c r="F713" s="7" t="str">
        <f>IF(Tabela4[[#This Row],[data]]&lt;&gt;B712,Tabela4[[#This Row],[Kolumna1]],0)</f>
        <v>5000</v>
      </c>
      <c r="G713" s="8">
        <f>IF(G712-Tabela4[[#This Row],[wielkosc_zamowienia]]+Tabela4[[#This Row],[Kolumna2]]&lt;0,G712+Tabela4[[#This Row],[Kolumna2]],G712-Tabela4[[#This Row],[wielkosc_zamowienia]]+Tabela4[[#This Row],[Kolumna2]])</f>
        <v>30680</v>
      </c>
      <c r="H713" s="8">
        <f>IF(G713-Tabela4[[#This Row],[wielkosc_zamowienia]]+Tabela4[[#This Row],[Kolumna2]]&lt;0,1,0)</f>
        <v>0</v>
      </c>
      <c r="I713" s="8"/>
    </row>
    <row r="714" spans="1:9" x14ac:dyDescent="0.25">
      <c r="A714">
        <v>713</v>
      </c>
      <c r="B714" s="1">
        <v>44542</v>
      </c>
      <c r="C714" s="1" t="str">
        <f>IF(OR(WEEKDAY(Tabela4[[#This Row],[data]])=1,WEEKDAY(Tabela4[[#This Row],[data]])=7),"5000","12000")</f>
        <v>5000</v>
      </c>
      <c r="D714" t="s">
        <v>4</v>
      </c>
      <c r="E714">
        <v>2750</v>
      </c>
      <c r="F714" s="7">
        <f>IF(Tabela4[[#This Row],[data]]&lt;&gt;B713,Tabela4[[#This Row],[Kolumna1]],0)</f>
        <v>0</v>
      </c>
      <c r="G714" s="8">
        <f>IF(G713-Tabela4[[#This Row],[wielkosc_zamowienia]]+Tabela4[[#This Row],[Kolumna2]]&lt;0,G713+Tabela4[[#This Row],[Kolumna2]],G713-Tabela4[[#This Row],[wielkosc_zamowienia]]+Tabela4[[#This Row],[Kolumna2]])</f>
        <v>27930</v>
      </c>
      <c r="H714" s="8">
        <f>IF(G714-Tabela4[[#This Row],[wielkosc_zamowienia]]+Tabela4[[#This Row],[Kolumna2]]&lt;0,1,0)</f>
        <v>0</v>
      </c>
      <c r="I714" s="8"/>
    </row>
    <row r="715" spans="1:9" x14ac:dyDescent="0.25">
      <c r="A715">
        <v>714</v>
      </c>
      <c r="B715" s="1">
        <v>44542</v>
      </c>
      <c r="C715" s="1" t="str">
        <f>IF(OR(WEEKDAY(Tabela4[[#This Row],[data]])=1,WEEKDAY(Tabela4[[#This Row],[data]])=7),"5000","12000")</f>
        <v>5000</v>
      </c>
      <c r="D715" t="s">
        <v>7</v>
      </c>
      <c r="E715">
        <v>4260</v>
      </c>
      <c r="F715" s="7">
        <f>IF(Tabela4[[#This Row],[data]]&lt;&gt;B714,Tabela4[[#This Row],[Kolumna1]],0)</f>
        <v>0</v>
      </c>
      <c r="G715" s="8">
        <f>IF(G714-Tabela4[[#This Row],[wielkosc_zamowienia]]+Tabela4[[#This Row],[Kolumna2]]&lt;0,G714+Tabela4[[#This Row],[Kolumna2]],G714-Tabela4[[#This Row],[wielkosc_zamowienia]]+Tabela4[[#This Row],[Kolumna2]])</f>
        <v>23670</v>
      </c>
      <c r="H715" s="8">
        <f>IF(G715-Tabela4[[#This Row],[wielkosc_zamowienia]]+Tabela4[[#This Row],[Kolumna2]]&lt;0,1,0)</f>
        <v>0</v>
      </c>
      <c r="I715" s="8"/>
    </row>
    <row r="716" spans="1:9" x14ac:dyDescent="0.25">
      <c r="A716">
        <v>715</v>
      </c>
      <c r="B716" s="1">
        <v>44543</v>
      </c>
      <c r="C716" s="1" t="str">
        <f>IF(OR(WEEKDAY(Tabela4[[#This Row],[data]])=1,WEEKDAY(Tabela4[[#This Row],[data]])=7),"5000","12000")</f>
        <v>12000</v>
      </c>
      <c r="D716" t="s">
        <v>5</v>
      </c>
      <c r="E716">
        <v>2700</v>
      </c>
      <c r="F716" s="7" t="str">
        <f>IF(Tabela4[[#This Row],[data]]&lt;&gt;B715,Tabela4[[#This Row],[Kolumna1]],0)</f>
        <v>12000</v>
      </c>
      <c r="G716" s="8">
        <f>IF(G715-Tabela4[[#This Row],[wielkosc_zamowienia]]+Tabela4[[#This Row],[Kolumna2]]&lt;0,G715+Tabela4[[#This Row],[Kolumna2]],G715-Tabela4[[#This Row],[wielkosc_zamowienia]]+Tabela4[[#This Row],[Kolumna2]])</f>
        <v>32970</v>
      </c>
      <c r="H716" s="8">
        <f>IF(G716-Tabela4[[#This Row],[wielkosc_zamowienia]]+Tabela4[[#This Row],[Kolumna2]]&lt;0,1,0)</f>
        <v>0</v>
      </c>
      <c r="I716" s="8"/>
    </row>
    <row r="717" spans="1:9" x14ac:dyDescent="0.25">
      <c r="A717">
        <v>716</v>
      </c>
      <c r="B717" s="1">
        <v>44543</v>
      </c>
      <c r="C717" s="1" t="str">
        <f>IF(OR(WEEKDAY(Tabela4[[#This Row],[data]])=1,WEEKDAY(Tabela4[[#This Row],[data]])=7),"5000","12000")</f>
        <v>12000</v>
      </c>
      <c r="D717" t="s">
        <v>7</v>
      </c>
      <c r="E717">
        <v>2180</v>
      </c>
      <c r="F717" s="7">
        <f>IF(Tabela4[[#This Row],[data]]&lt;&gt;B716,Tabela4[[#This Row],[Kolumna1]],0)</f>
        <v>0</v>
      </c>
      <c r="G717" s="8">
        <f>IF(G716-Tabela4[[#This Row],[wielkosc_zamowienia]]+Tabela4[[#This Row],[Kolumna2]]&lt;0,G716+Tabela4[[#This Row],[Kolumna2]],G716-Tabela4[[#This Row],[wielkosc_zamowienia]]+Tabela4[[#This Row],[Kolumna2]])</f>
        <v>30790</v>
      </c>
      <c r="H717" s="8">
        <f>IF(G717-Tabela4[[#This Row],[wielkosc_zamowienia]]+Tabela4[[#This Row],[Kolumna2]]&lt;0,1,0)</f>
        <v>0</v>
      </c>
      <c r="I717" s="8"/>
    </row>
    <row r="718" spans="1:9" x14ac:dyDescent="0.25">
      <c r="A718">
        <v>717</v>
      </c>
      <c r="B718" s="1">
        <v>44544</v>
      </c>
      <c r="C718" s="1" t="str">
        <f>IF(OR(WEEKDAY(Tabela4[[#This Row],[data]])=1,WEEKDAY(Tabela4[[#This Row],[data]])=7),"5000","12000")</f>
        <v>12000</v>
      </c>
      <c r="D718" t="s">
        <v>5</v>
      </c>
      <c r="E718">
        <v>8200</v>
      </c>
      <c r="F718" s="7" t="str">
        <f>IF(Tabela4[[#This Row],[data]]&lt;&gt;B717,Tabela4[[#This Row],[Kolumna1]],0)</f>
        <v>12000</v>
      </c>
      <c r="G718" s="8">
        <f>IF(G717-Tabela4[[#This Row],[wielkosc_zamowienia]]+Tabela4[[#This Row],[Kolumna2]]&lt;0,G717+Tabela4[[#This Row],[Kolumna2]],G717-Tabela4[[#This Row],[wielkosc_zamowienia]]+Tabela4[[#This Row],[Kolumna2]])</f>
        <v>34590</v>
      </c>
      <c r="H718" s="8">
        <f>IF(G718-Tabela4[[#This Row],[wielkosc_zamowienia]]+Tabela4[[#This Row],[Kolumna2]]&lt;0,1,0)</f>
        <v>0</v>
      </c>
      <c r="I718" s="8"/>
    </row>
    <row r="719" spans="1:9" x14ac:dyDescent="0.25">
      <c r="A719">
        <v>718</v>
      </c>
      <c r="B719" s="1">
        <v>44544</v>
      </c>
      <c r="C719" s="1" t="str">
        <f>IF(OR(WEEKDAY(Tabela4[[#This Row],[data]])=1,WEEKDAY(Tabela4[[#This Row],[data]])=7),"5000","12000")</f>
        <v>12000</v>
      </c>
      <c r="D719" t="s">
        <v>6</v>
      </c>
      <c r="E719">
        <v>5080</v>
      </c>
      <c r="F719" s="7">
        <f>IF(Tabela4[[#This Row],[data]]&lt;&gt;B718,Tabela4[[#This Row],[Kolumna1]],0)</f>
        <v>0</v>
      </c>
      <c r="G719" s="8">
        <f>IF(G718-Tabela4[[#This Row],[wielkosc_zamowienia]]+Tabela4[[#This Row],[Kolumna2]]&lt;0,G718+Tabela4[[#This Row],[Kolumna2]],G718-Tabela4[[#This Row],[wielkosc_zamowienia]]+Tabela4[[#This Row],[Kolumna2]])</f>
        <v>29510</v>
      </c>
      <c r="H719" s="8">
        <f>IF(G719-Tabela4[[#This Row],[wielkosc_zamowienia]]+Tabela4[[#This Row],[Kolumna2]]&lt;0,1,0)</f>
        <v>0</v>
      </c>
      <c r="I719" s="8"/>
    </row>
    <row r="720" spans="1:9" x14ac:dyDescent="0.25">
      <c r="A720">
        <v>719</v>
      </c>
      <c r="B720" s="1">
        <v>44544</v>
      </c>
      <c r="C720" s="1" t="str">
        <f>IF(OR(WEEKDAY(Tabela4[[#This Row],[data]])=1,WEEKDAY(Tabela4[[#This Row],[data]])=7),"5000","12000")</f>
        <v>12000</v>
      </c>
      <c r="D720" t="s">
        <v>4</v>
      </c>
      <c r="E720">
        <v>7660</v>
      </c>
      <c r="F720" s="7">
        <f>IF(Tabela4[[#This Row],[data]]&lt;&gt;B719,Tabela4[[#This Row],[Kolumna1]],0)</f>
        <v>0</v>
      </c>
      <c r="G720" s="8">
        <f>IF(G719-Tabela4[[#This Row],[wielkosc_zamowienia]]+Tabela4[[#This Row],[Kolumna2]]&lt;0,G719+Tabela4[[#This Row],[Kolumna2]],G719-Tabela4[[#This Row],[wielkosc_zamowienia]]+Tabela4[[#This Row],[Kolumna2]])</f>
        <v>21850</v>
      </c>
      <c r="H720" s="8">
        <f>IF(G720-Tabela4[[#This Row],[wielkosc_zamowienia]]+Tabela4[[#This Row],[Kolumna2]]&lt;0,1,0)</f>
        <v>0</v>
      </c>
      <c r="I720" s="8"/>
    </row>
    <row r="721" spans="1:9" x14ac:dyDescent="0.25">
      <c r="A721">
        <v>720</v>
      </c>
      <c r="B721" s="1">
        <v>44544</v>
      </c>
      <c r="C721" s="1" t="str">
        <f>IF(OR(WEEKDAY(Tabela4[[#This Row],[data]])=1,WEEKDAY(Tabela4[[#This Row],[data]])=7),"5000","12000")</f>
        <v>12000</v>
      </c>
      <c r="D721" t="s">
        <v>7</v>
      </c>
      <c r="E721">
        <v>8700</v>
      </c>
      <c r="F721" s="7">
        <f>IF(Tabela4[[#This Row],[data]]&lt;&gt;B720,Tabela4[[#This Row],[Kolumna1]],0)</f>
        <v>0</v>
      </c>
      <c r="G721" s="8">
        <f>IF(G720-Tabela4[[#This Row],[wielkosc_zamowienia]]+Tabela4[[#This Row],[Kolumna2]]&lt;0,G720+Tabela4[[#This Row],[Kolumna2]],G720-Tabela4[[#This Row],[wielkosc_zamowienia]]+Tabela4[[#This Row],[Kolumna2]])</f>
        <v>13150</v>
      </c>
      <c r="H721" s="8">
        <f>IF(G721-Tabela4[[#This Row],[wielkosc_zamowienia]]+Tabela4[[#This Row],[Kolumna2]]&lt;0,1,0)</f>
        <v>0</v>
      </c>
      <c r="I721" s="8"/>
    </row>
    <row r="722" spans="1:9" x14ac:dyDescent="0.25">
      <c r="A722">
        <v>721</v>
      </c>
      <c r="B722" s="1">
        <v>44545</v>
      </c>
      <c r="C722" s="1" t="str">
        <f>IF(OR(WEEKDAY(Tabela4[[#This Row],[data]])=1,WEEKDAY(Tabela4[[#This Row],[data]])=7),"5000","12000")</f>
        <v>12000</v>
      </c>
      <c r="D722" t="s">
        <v>6</v>
      </c>
      <c r="E722">
        <v>7940</v>
      </c>
      <c r="F722" s="7" t="str">
        <f>IF(Tabela4[[#This Row],[data]]&lt;&gt;B721,Tabela4[[#This Row],[Kolumna1]],0)</f>
        <v>12000</v>
      </c>
      <c r="G722" s="8">
        <f>IF(G721-Tabela4[[#This Row],[wielkosc_zamowienia]]+Tabela4[[#This Row],[Kolumna2]]&lt;0,G721+Tabela4[[#This Row],[Kolumna2]],G721-Tabela4[[#This Row],[wielkosc_zamowienia]]+Tabela4[[#This Row],[Kolumna2]])</f>
        <v>17210</v>
      </c>
      <c r="H722" s="8">
        <f>IF(G722-Tabela4[[#This Row],[wielkosc_zamowienia]]+Tabela4[[#This Row],[Kolumna2]]&lt;0,1,0)</f>
        <v>0</v>
      </c>
      <c r="I722" s="8"/>
    </row>
    <row r="723" spans="1:9" x14ac:dyDescent="0.25">
      <c r="A723">
        <v>722</v>
      </c>
      <c r="B723" s="1">
        <v>44545</v>
      </c>
      <c r="C723" s="1" t="str">
        <f>IF(OR(WEEKDAY(Tabela4[[#This Row],[data]])=1,WEEKDAY(Tabela4[[#This Row],[data]])=7),"5000","12000")</f>
        <v>12000</v>
      </c>
      <c r="D723" t="s">
        <v>4</v>
      </c>
      <c r="E723">
        <v>5370</v>
      </c>
      <c r="F723" s="7">
        <f>IF(Tabela4[[#This Row],[data]]&lt;&gt;B722,Tabela4[[#This Row],[Kolumna1]],0)</f>
        <v>0</v>
      </c>
      <c r="G723" s="8">
        <f>IF(G722-Tabela4[[#This Row],[wielkosc_zamowienia]]+Tabela4[[#This Row],[Kolumna2]]&lt;0,G722+Tabela4[[#This Row],[Kolumna2]],G722-Tabela4[[#This Row],[wielkosc_zamowienia]]+Tabela4[[#This Row],[Kolumna2]])</f>
        <v>11840</v>
      </c>
      <c r="H723" s="8">
        <f>IF(G723-Tabela4[[#This Row],[wielkosc_zamowienia]]+Tabela4[[#This Row],[Kolumna2]]&lt;0,1,0)</f>
        <v>0</v>
      </c>
      <c r="I723" s="8"/>
    </row>
    <row r="724" spans="1:9" x14ac:dyDescent="0.25">
      <c r="A724">
        <v>723</v>
      </c>
      <c r="B724" s="1">
        <v>44546</v>
      </c>
      <c r="C724" s="1" t="str">
        <f>IF(OR(WEEKDAY(Tabela4[[#This Row],[data]])=1,WEEKDAY(Tabela4[[#This Row],[data]])=7),"5000","12000")</f>
        <v>12000</v>
      </c>
      <c r="D724" t="s">
        <v>5</v>
      </c>
      <c r="E724">
        <v>3940</v>
      </c>
      <c r="F724" s="7" t="str">
        <f>IF(Tabela4[[#This Row],[data]]&lt;&gt;B723,Tabela4[[#This Row],[Kolumna1]],0)</f>
        <v>12000</v>
      </c>
      <c r="G724" s="8">
        <f>IF(G723-Tabela4[[#This Row],[wielkosc_zamowienia]]+Tabela4[[#This Row],[Kolumna2]]&lt;0,G723+Tabela4[[#This Row],[Kolumna2]],G723-Tabela4[[#This Row],[wielkosc_zamowienia]]+Tabela4[[#This Row],[Kolumna2]])</f>
        <v>19900</v>
      </c>
      <c r="H724" s="8">
        <f>IF(G724-Tabela4[[#This Row],[wielkosc_zamowienia]]+Tabela4[[#This Row],[Kolumna2]]&lt;0,1,0)</f>
        <v>0</v>
      </c>
      <c r="I724" s="8"/>
    </row>
    <row r="725" spans="1:9" x14ac:dyDescent="0.25">
      <c r="A725">
        <v>724</v>
      </c>
      <c r="B725" s="1">
        <v>44547</v>
      </c>
      <c r="C725" s="1" t="str">
        <f>IF(OR(WEEKDAY(Tabela4[[#This Row],[data]])=1,WEEKDAY(Tabela4[[#This Row],[data]])=7),"5000","12000")</f>
        <v>12000</v>
      </c>
      <c r="D725" t="s">
        <v>5</v>
      </c>
      <c r="E725">
        <v>4400</v>
      </c>
      <c r="F725" s="7" t="str">
        <f>IF(Tabela4[[#This Row],[data]]&lt;&gt;B724,Tabela4[[#This Row],[Kolumna1]],0)</f>
        <v>12000</v>
      </c>
      <c r="G725" s="8">
        <f>IF(G724-Tabela4[[#This Row],[wielkosc_zamowienia]]+Tabela4[[#This Row],[Kolumna2]]&lt;0,G724+Tabela4[[#This Row],[Kolumna2]],G724-Tabela4[[#This Row],[wielkosc_zamowienia]]+Tabela4[[#This Row],[Kolumna2]])</f>
        <v>27500</v>
      </c>
      <c r="H725" s="8">
        <f>IF(G725-Tabela4[[#This Row],[wielkosc_zamowienia]]+Tabela4[[#This Row],[Kolumna2]]&lt;0,1,0)</f>
        <v>0</v>
      </c>
      <c r="I725" s="8"/>
    </row>
    <row r="726" spans="1:9" x14ac:dyDescent="0.25">
      <c r="A726">
        <v>725</v>
      </c>
      <c r="B726" s="1">
        <v>44548</v>
      </c>
      <c r="C726" s="1" t="str">
        <f>IF(OR(WEEKDAY(Tabela4[[#This Row],[data]])=1,WEEKDAY(Tabela4[[#This Row],[data]])=7),"5000","12000")</f>
        <v>5000</v>
      </c>
      <c r="D726" t="s">
        <v>6</v>
      </c>
      <c r="E726">
        <v>6800</v>
      </c>
      <c r="F726" s="7" t="str">
        <f>IF(Tabela4[[#This Row],[data]]&lt;&gt;B725,Tabela4[[#This Row],[Kolumna1]],0)</f>
        <v>5000</v>
      </c>
      <c r="G726" s="8">
        <f>IF(G725-Tabela4[[#This Row],[wielkosc_zamowienia]]+Tabela4[[#This Row],[Kolumna2]]&lt;0,G725+Tabela4[[#This Row],[Kolumna2]],G725-Tabela4[[#This Row],[wielkosc_zamowienia]]+Tabela4[[#This Row],[Kolumna2]])</f>
        <v>25700</v>
      </c>
      <c r="H726" s="8">
        <f>IF(G726-Tabela4[[#This Row],[wielkosc_zamowienia]]+Tabela4[[#This Row],[Kolumna2]]&lt;0,1,0)</f>
        <v>0</v>
      </c>
      <c r="I726" s="8"/>
    </row>
    <row r="727" spans="1:9" x14ac:dyDescent="0.25">
      <c r="A727">
        <v>726</v>
      </c>
      <c r="B727" s="1">
        <v>44548</v>
      </c>
      <c r="C727" s="1" t="str">
        <f>IF(OR(WEEKDAY(Tabela4[[#This Row],[data]])=1,WEEKDAY(Tabela4[[#This Row],[data]])=7),"5000","12000")</f>
        <v>5000</v>
      </c>
      <c r="D727" t="s">
        <v>4</v>
      </c>
      <c r="E727">
        <v>4640</v>
      </c>
      <c r="F727" s="7">
        <f>IF(Tabela4[[#This Row],[data]]&lt;&gt;B726,Tabela4[[#This Row],[Kolumna1]],0)</f>
        <v>0</v>
      </c>
      <c r="G727" s="8">
        <f>IF(G726-Tabela4[[#This Row],[wielkosc_zamowienia]]+Tabela4[[#This Row],[Kolumna2]]&lt;0,G726+Tabela4[[#This Row],[Kolumna2]],G726-Tabela4[[#This Row],[wielkosc_zamowienia]]+Tabela4[[#This Row],[Kolumna2]])</f>
        <v>21060</v>
      </c>
      <c r="H727" s="8">
        <f>IF(G727-Tabela4[[#This Row],[wielkosc_zamowienia]]+Tabela4[[#This Row],[Kolumna2]]&lt;0,1,0)</f>
        <v>0</v>
      </c>
      <c r="I727" s="8"/>
    </row>
    <row r="728" spans="1:9" x14ac:dyDescent="0.25">
      <c r="A728">
        <v>727</v>
      </c>
      <c r="B728" s="1">
        <v>44548</v>
      </c>
      <c r="C728" s="1" t="str">
        <f>IF(OR(WEEKDAY(Tabela4[[#This Row],[data]])=1,WEEKDAY(Tabela4[[#This Row],[data]])=7),"5000","12000")</f>
        <v>5000</v>
      </c>
      <c r="D728" t="s">
        <v>7</v>
      </c>
      <c r="E728">
        <v>7530</v>
      </c>
      <c r="F728" s="7">
        <f>IF(Tabela4[[#This Row],[data]]&lt;&gt;B727,Tabela4[[#This Row],[Kolumna1]],0)</f>
        <v>0</v>
      </c>
      <c r="G728" s="8">
        <f>IF(G727-Tabela4[[#This Row],[wielkosc_zamowienia]]+Tabela4[[#This Row],[Kolumna2]]&lt;0,G727+Tabela4[[#This Row],[Kolumna2]],G727-Tabela4[[#This Row],[wielkosc_zamowienia]]+Tabela4[[#This Row],[Kolumna2]])</f>
        <v>13530</v>
      </c>
      <c r="H728" s="8">
        <f>IF(G728-Tabela4[[#This Row],[wielkosc_zamowienia]]+Tabela4[[#This Row],[Kolumna2]]&lt;0,1,0)</f>
        <v>0</v>
      </c>
      <c r="I728" s="8"/>
    </row>
    <row r="729" spans="1:9" x14ac:dyDescent="0.25">
      <c r="A729">
        <v>728</v>
      </c>
      <c r="B729" s="1">
        <v>44549</v>
      </c>
      <c r="C729" s="1" t="str">
        <f>IF(OR(WEEKDAY(Tabela4[[#This Row],[data]])=1,WEEKDAY(Tabela4[[#This Row],[data]])=7),"5000","12000")</f>
        <v>5000</v>
      </c>
      <c r="D729" t="s">
        <v>7</v>
      </c>
      <c r="E729">
        <v>6950</v>
      </c>
      <c r="F729" s="7" t="str">
        <f>IF(Tabela4[[#This Row],[data]]&lt;&gt;B728,Tabela4[[#This Row],[Kolumna1]],0)</f>
        <v>5000</v>
      </c>
      <c r="G729" s="8">
        <f>IF(G728-Tabela4[[#This Row],[wielkosc_zamowienia]]+Tabela4[[#This Row],[Kolumna2]]&lt;0,G728+Tabela4[[#This Row],[Kolumna2]],G728-Tabela4[[#This Row],[wielkosc_zamowienia]]+Tabela4[[#This Row],[Kolumna2]])</f>
        <v>11580</v>
      </c>
      <c r="H729" s="8">
        <f>IF(G729-Tabela4[[#This Row],[wielkosc_zamowienia]]+Tabela4[[#This Row],[Kolumna2]]&lt;0,1,0)</f>
        <v>0</v>
      </c>
      <c r="I729" s="8"/>
    </row>
    <row r="730" spans="1:9" x14ac:dyDescent="0.25">
      <c r="A730">
        <v>729</v>
      </c>
      <c r="B730" s="1">
        <v>44549</v>
      </c>
      <c r="C730" s="1" t="str">
        <f>IF(OR(WEEKDAY(Tabela4[[#This Row],[data]])=1,WEEKDAY(Tabela4[[#This Row],[data]])=7),"5000","12000")</f>
        <v>5000</v>
      </c>
      <c r="D730" t="s">
        <v>4</v>
      </c>
      <c r="E730">
        <v>2520</v>
      </c>
      <c r="F730" s="7">
        <f>IF(Tabela4[[#This Row],[data]]&lt;&gt;B729,Tabela4[[#This Row],[Kolumna1]],0)</f>
        <v>0</v>
      </c>
      <c r="G730" s="8">
        <f>IF(G729-Tabela4[[#This Row],[wielkosc_zamowienia]]+Tabela4[[#This Row],[Kolumna2]]&lt;0,G729+Tabela4[[#This Row],[Kolumna2]],G729-Tabela4[[#This Row],[wielkosc_zamowienia]]+Tabela4[[#This Row],[Kolumna2]])</f>
        <v>9060</v>
      </c>
      <c r="H730" s="8">
        <f>IF(G730-Tabela4[[#This Row],[wielkosc_zamowienia]]+Tabela4[[#This Row],[Kolumna2]]&lt;0,1,0)</f>
        <v>0</v>
      </c>
      <c r="I730" s="8"/>
    </row>
    <row r="731" spans="1:9" x14ac:dyDescent="0.25">
      <c r="A731">
        <v>730</v>
      </c>
      <c r="B731" s="1">
        <v>44549</v>
      </c>
      <c r="C731" s="1" t="str">
        <f>IF(OR(WEEKDAY(Tabela4[[#This Row],[data]])=1,WEEKDAY(Tabela4[[#This Row],[data]])=7),"5000","12000")</f>
        <v>5000</v>
      </c>
      <c r="D731" t="s">
        <v>5</v>
      </c>
      <c r="E731">
        <v>4570</v>
      </c>
      <c r="F731" s="7">
        <f>IF(Tabela4[[#This Row],[data]]&lt;&gt;B730,Tabela4[[#This Row],[Kolumna1]],0)</f>
        <v>0</v>
      </c>
      <c r="G731" s="8">
        <f>IF(G730-Tabela4[[#This Row],[wielkosc_zamowienia]]+Tabela4[[#This Row],[Kolumna2]]&lt;0,G730+Tabela4[[#This Row],[Kolumna2]],G730-Tabela4[[#This Row],[wielkosc_zamowienia]]+Tabela4[[#This Row],[Kolumna2]])</f>
        <v>4490</v>
      </c>
      <c r="H731" s="8">
        <f>IF(G731-Tabela4[[#This Row],[wielkosc_zamowienia]]+Tabela4[[#This Row],[Kolumna2]]&lt;0,1,0)</f>
        <v>1</v>
      </c>
      <c r="I731" s="8"/>
    </row>
    <row r="732" spans="1:9" x14ac:dyDescent="0.25">
      <c r="A732">
        <v>731</v>
      </c>
      <c r="B732" s="1">
        <v>44550</v>
      </c>
      <c r="C732" s="1" t="str">
        <f>IF(OR(WEEKDAY(Tabela4[[#This Row],[data]])=1,WEEKDAY(Tabela4[[#This Row],[data]])=7),"5000","12000")</f>
        <v>12000</v>
      </c>
      <c r="D732" t="s">
        <v>6</v>
      </c>
      <c r="E732">
        <v>7250</v>
      </c>
      <c r="F732" s="7" t="str">
        <f>IF(Tabela4[[#This Row],[data]]&lt;&gt;B731,Tabela4[[#This Row],[Kolumna1]],0)</f>
        <v>12000</v>
      </c>
      <c r="G732" s="8">
        <f>IF(G731-Tabela4[[#This Row],[wielkosc_zamowienia]]+Tabela4[[#This Row],[Kolumna2]]&lt;0,G731+Tabela4[[#This Row],[Kolumna2]],G731-Tabela4[[#This Row],[wielkosc_zamowienia]]+Tabela4[[#This Row],[Kolumna2]])</f>
        <v>9240</v>
      </c>
      <c r="H732" s="8">
        <f>IF(G732-Tabela4[[#This Row],[wielkosc_zamowienia]]+Tabela4[[#This Row],[Kolumna2]]&lt;0,1,0)</f>
        <v>0</v>
      </c>
      <c r="I732" s="8"/>
    </row>
    <row r="733" spans="1:9" x14ac:dyDescent="0.25">
      <c r="A733">
        <v>732</v>
      </c>
      <c r="B733" s="1">
        <v>44550</v>
      </c>
      <c r="C733" s="1" t="str">
        <f>IF(OR(WEEKDAY(Tabela4[[#This Row],[data]])=1,WEEKDAY(Tabela4[[#This Row],[data]])=7),"5000","12000")</f>
        <v>12000</v>
      </c>
      <c r="D733" t="s">
        <v>4</v>
      </c>
      <c r="E733">
        <v>1340</v>
      </c>
      <c r="F733" s="7">
        <f>IF(Tabela4[[#This Row],[data]]&lt;&gt;B732,Tabela4[[#This Row],[Kolumna1]],0)</f>
        <v>0</v>
      </c>
      <c r="G733" s="8">
        <f>IF(G732-Tabela4[[#This Row],[wielkosc_zamowienia]]+Tabela4[[#This Row],[Kolumna2]]&lt;0,G732+Tabela4[[#This Row],[Kolumna2]],G732-Tabela4[[#This Row],[wielkosc_zamowienia]]+Tabela4[[#This Row],[Kolumna2]])</f>
        <v>7900</v>
      </c>
      <c r="H733" s="8">
        <f>IF(G733-Tabela4[[#This Row],[wielkosc_zamowienia]]+Tabela4[[#This Row],[Kolumna2]]&lt;0,1,0)</f>
        <v>0</v>
      </c>
      <c r="I733" s="8"/>
    </row>
    <row r="734" spans="1:9" x14ac:dyDescent="0.25">
      <c r="A734">
        <v>733</v>
      </c>
      <c r="B734" s="1">
        <v>44551</v>
      </c>
      <c r="C734" s="1" t="str">
        <f>IF(OR(WEEKDAY(Tabela4[[#This Row],[data]])=1,WEEKDAY(Tabela4[[#This Row],[data]])=7),"5000","12000")</f>
        <v>12000</v>
      </c>
      <c r="D734" t="s">
        <v>6</v>
      </c>
      <c r="E734">
        <v>1880</v>
      </c>
      <c r="F734" s="7" t="str">
        <f>IF(Tabela4[[#This Row],[data]]&lt;&gt;B733,Tabela4[[#This Row],[Kolumna1]],0)</f>
        <v>12000</v>
      </c>
      <c r="G734" s="8">
        <f>IF(G733-Tabela4[[#This Row],[wielkosc_zamowienia]]+Tabela4[[#This Row],[Kolumna2]]&lt;0,G733+Tabela4[[#This Row],[Kolumna2]],G733-Tabela4[[#This Row],[wielkosc_zamowienia]]+Tabela4[[#This Row],[Kolumna2]])</f>
        <v>18020</v>
      </c>
      <c r="H734" s="8">
        <f>IF(G734-Tabela4[[#This Row],[wielkosc_zamowienia]]+Tabela4[[#This Row],[Kolumna2]]&lt;0,1,0)</f>
        <v>0</v>
      </c>
      <c r="I734" s="8"/>
    </row>
    <row r="735" spans="1:9" x14ac:dyDescent="0.25">
      <c r="A735">
        <v>734</v>
      </c>
      <c r="B735" s="1">
        <v>44552</v>
      </c>
      <c r="C735" s="1" t="str">
        <f>IF(OR(WEEKDAY(Tabela4[[#This Row],[data]])=1,WEEKDAY(Tabela4[[#This Row],[data]])=7),"5000","12000")</f>
        <v>12000</v>
      </c>
      <c r="D735" t="s">
        <v>4</v>
      </c>
      <c r="E735">
        <v>5730</v>
      </c>
      <c r="F735" s="7" t="str">
        <f>IF(Tabela4[[#This Row],[data]]&lt;&gt;B734,Tabela4[[#This Row],[Kolumna1]],0)</f>
        <v>12000</v>
      </c>
      <c r="G735" s="8">
        <f>IF(G734-Tabela4[[#This Row],[wielkosc_zamowienia]]+Tabela4[[#This Row],[Kolumna2]]&lt;0,G734+Tabela4[[#This Row],[Kolumna2]],G734-Tabela4[[#This Row],[wielkosc_zamowienia]]+Tabela4[[#This Row],[Kolumna2]])</f>
        <v>24290</v>
      </c>
      <c r="H735" s="8">
        <f>IF(G735-Tabela4[[#This Row],[wielkosc_zamowienia]]+Tabela4[[#This Row],[Kolumna2]]&lt;0,1,0)</f>
        <v>0</v>
      </c>
      <c r="I735" s="8"/>
    </row>
    <row r="736" spans="1:9" x14ac:dyDescent="0.25">
      <c r="A736">
        <v>735</v>
      </c>
      <c r="B736" s="1">
        <v>44552</v>
      </c>
      <c r="C736" s="1" t="str">
        <f>IF(OR(WEEKDAY(Tabela4[[#This Row],[data]])=1,WEEKDAY(Tabela4[[#This Row],[data]])=7),"5000","12000")</f>
        <v>12000</v>
      </c>
      <c r="D736" t="s">
        <v>5</v>
      </c>
      <c r="E736">
        <v>1260</v>
      </c>
      <c r="F736" s="7">
        <f>IF(Tabela4[[#This Row],[data]]&lt;&gt;B735,Tabela4[[#This Row],[Kolumna1]],0)</f>
        <v>0</v>
      </c>
      <c r="G736" s="8">
        <f>IF(G735-Tabela4[[#This Row],[wielkosc_zamowienia]]+Tabela4[[#This Row],[Kolumna2]]&lt;0,G735+Tabela4[[#This Row],[Kolumna2]],G735-Tabela4[[#This Row],[wielkosc_zamowienia]]+Tabela4[[#This Row],[Kolumna2]])</f>
        <v>23030</v>
      </c>
      <c r="H736" s="8">
        <f>IF(G736-Tabela4[[#This Row],[wielkosc_zamowienia]]+Tabela4[[#This Row],[Kolumna2]]&lt;0,1,0)</f>
        <v>0</v>
      </c>
      <c r="I736" s="8"/>
    </row>
    <row r="737" spans="1:9" x14ac:dyDescent="0.25">
      <c r="A737">
        <v>736</v>
      </c>
      <c r="B737" s="1">
        <v>44553</v>
      </c>
      <c r="C737" s="1" t="str">
        <f>IF(OR(WEEKDAY(Tabela4[[#This Row],[data]])=1,WEEKDAY(Tabela4[[#This Row],[data]])=7),"5000","12000")</f>
        <v>12000</v>
      </c>
      <c r="D737" t="s">
        <v>4</v>
      </c>
      <c r="E737">
        <v>9620</v>
      </c>
      <c r="F737" s="7" t="str">
        <f>IF(Tabela4[[#This Row],[data]]&lt;&gt;B736,Tabela4[[#This Row],[Kolumna1]],0)</f>
        <v>12000</v>
      </c>
      <c r="G737" s="8">
        <f>IF(G736-Tabela4[[#This Row],[wielkosc_zamowienia]]+Tabela4[[#This Row],[Kolumna2]]&lt;0,G736+Tabela4[[#This Row],[Kolumna2]],G736-Tabela4[[#This Row],[wielkosc_zamowienia]]+Tabela4[[#This Row],[Kolumna2]])</f>
        <v>25410</v>
      </c>
      <c r="H737" s="8">
        <f>IF(G737-Tabela4[[#This Row],[wielkosc_zamowienia]]+Tabela4[[#This Row],[Kolumna2]]&lt;0,1,0)</f>
        <v>0</v>
      </c>
      <c r="I737" s="8"/>
    </row>
    <row r="738" spans="1:9" x14ac:dyDescent="0.25">
      <c r="A738">
        <v>737</v>
      </c>
      <c r="B738" s="1">
        <v>44553</v>
      </c>
      <c r="C738" s="1" t="str">
        <f>IF(OR(WEEKDAY(Tabela4[[#This Row],[data]])=1,WEEKDAY(Tabela4[[#This Row],[data]])=7),"5000","12000")</f>
        <v>12000</v>
      </c>
      <c r="D738" t="s">
        <v>6</v>
      </c>
      <c r="E738">
        <v>1280</v>
      </c>
      <c r="F738" s="7">
        <f>IF(Tabela4[[#This Row],[data]]&lt;&gt;B737,Tabela4[[#This Row],[Kolumna1]],0)</f>
        <v>0</v>
      </c>
      <c r="G738" s="8">
        <f>IF(G737-Tabela4[[#This Row],[wielkosc_zamowienia]]+Tabela4[[#This Row],[Kolumna2]]&lt;0,G737+Tabela4[[#This Row],[Kolumna2]],G737-Tabela4[[#This Row],[wielkosc_zamowienia]]+Tabela4[[#This Row],[Kolumna2]])</f>
        <v>24130</v>
      </c>
      <c r="H738" s="8">
        <f>IF(G738-Tabela4[[#This Row],[wielkosc_zamowienia]]+Tabela4[[#This Row],[Kolumna2]]&lt;0,1,0)</f>
        <v>0</v>
      </c>
      <c r="I738" s="8"/>
    </row>
    <row r="739" spans="1:9" x14ac:dyDescent="0.25">
      <c r="A739">
        <v>738</v>
      </c>
      <c r="B739" s="1">
        <v>44553</v>
      </c>
      <c r="C739" s="1" t="str">
        <f>IF(OR(WEEKDAY(Tabela4[[#This Row],[data]])=1,WEEKDAY(Tabela4[[#This Row],[data]])=7),"5000","12000")</f>
        <v>12000</v>
      </c>
      <c r="D739" t="s">
        <v>5</v>
      </c>
      <c r="E739">
        <v>4040</v>
      </c>
      <c r="F739" s="7">
        <f>IF(Tabela4[[#This Row],[data]]&lt;&gt;B738,Tabela4[[#This Row],[Kolumna1]],0)</f>
        <v>0</v>
      </c>
      <c r="G739" s="8">
        <f>IF(G738-Tabela4[[#This Row],[wielkosc_zamowienia]]+Tabela4[[#This Row],[Kolumna2]]&lt;0,G738+Tabela4[[#This Row],[Kolumna2]],G738-Tabela4[[#This Row],[wielkosc_zamowienia]]+Tabela4[[#This Row],[Kolumna2]])</f>
        <v>20090</v>
      </c>
      <c r="H739" s="8">
        <f>IF(G739-Tabela4[[#This Row],[wielkosc_zamowienia]]+Tabela4[[#This Row],[Kolumna2]]&lt;0,1,0)</f>
        <v>0</v>
      </c>
      <c r="I739" s="8"/>
    </row>
    <row r="740" spans="1:9" x14ac:dyDescent="0.25">
      <c r="A740">
        <v>739</v>
      </c>
      <c r="B740" s="1">
        <v>44554</v>
      </c>
      <c r="C740" s="1" t="str">
        <f>IF(OR(WEEKDAY(Tabela4[[#This Row],[data]])=1,WEEKDAY(Tabela4[[#This Row],[data]])=7),"5000","12000")</f>
        <v>12000</v>
      </c>
      <c r="D740" t="s">
        <v>4</v>
      </c>
      <c r="E740">
        <v>4270</v>
      </c>
      <c r="F740" s="7" t="str">
        <f>IF(Tabela4[[#This Row],[data]]&lt;&gt;B739,Tabela4[[#This Row],[Kolumna1]],0)</f>
        <v>12000</v>
      </c>
      <c r="G740" s="8">
        <f>IF(G739-Tabela4[[#This Row],[wielkosc_zamowienia]]+Tabela4[[#This Row],[Kolumna2]]&lt;0,G739+Tabela4[[#This Row],[Kolumna2]],G739-Tabela4[[#This Row],[wielkosc_zamowienia]]+Tabela4[[#This Row],[Kolumna2]])</f>
        <v>27820</v>
      </c>
      <c r="H740" s="8">
        <f>IF(G740-Tabela4[[#This Row],[wielkosc_zamowienia]]+Tabela4[[#This Row],[Kolumna2]]&lt;0,1,0)</f>
        <v>0</v>
      </c>
      <c r="I740" s="8"/>
    </row>
    <row r="741" spans="1:9" x14ac:dyDescent="0.25">
      <c r="A741">
        <v>740</v>
      </c>
      <c r="B741" s="1">
        <v>44555</v>
      </c>
      <c r="C741" s="1" t="str">
        <f>IF(OR(WEEKDAY(Tabela4[[#This Row],[data]])=1,WEEKDAY(Tabela4[[#This Row],[data]])=7),"5000","12000")</f>
        <v>5000</v>
      </c>
      <c r="D741" t="s">
        <v>4</v>
      </c>
      <c r="E741">
        <v>1590</v>
      </c>
      <c r="F741" s="7" t="str">
        <f>IF(Tabela4[[#This Row],[data]]&lt;&gt;B740,Tabela4[[#This Row],[Kolumna1]],0)</f>
        <v>5000</v>
      </c>
      <c r="G741" s="8">
        <f>IF(G740-Tabela4[[#This Row],[wielkosc_zamowienia]]+Tabela4[[#This Row],[Kolumna2]]&lt;0,G740+Tabela4[[#This Row],[Kolumna2]],G740-Tabela4[[#This Row],[wielkosc_zamowienia]]+Tabela4[[#This Row],[Kolumna2]])</f>
        <v>31230</v>
      </c>
      <c r="H741" s="8">
        <f>IF(G741-Tabela4[[#This Row],[wielkosc_zamowienia]]+Tabela4[[#This Row],[Kolumna2]]&lt;0,1,0)</f>
        <v>0</v>
      </c>
      <c r="I741" s="8"/>
    </row>
    <row r="742" spans="1:9" x14ac:dyDescent="0.25">
      <c r="A742">
        <v>741</v>
      </c>
      <c r="B742" s="1">
        <v>44556</v>
      </c>
      <c r="C742" s="1" t="str">
        <f>IF(OR(WEEKDAY(Tabela4[[#This Row],[data]])=1,WEEKDAY(Tabela4[[#This Row],[data]])=7),"5000","12000")</f>
        <v>5000</v>
      </c>
      <c r="D742" t="s">
        <v>5</v>
      </c>
      <c r="E742">
        <v>7700</v>
      </c>
      <c r="F742" s="7" t="str">
        <f>IF(Tabela4[[#This Row],[data]]&lt;&gt;B741,Tabela4[[#This Row],[Kolumna1]],0)</f>
        <v>5000</v>
      </c>
      <c r="G742" s="8">
        <f>IF(G741-Tabela4[[#This Row],[wielkosc_zamowienia]]+Tabela4[[#This Row],[Kolumna2]]&lt;0,G741+Tabela4[[#This Row],[Kolumna2]],G741-Tabela4[[#This Row],[wielkosc_zamowienia]]+Tabela4[[#This Row],[Kolumna2]])</f>
        <v>28530</v>
      </c>
      <c r="H742" s="8">
        <f>IF(G742-Tabela4[[#This Row],[wielkosc_zamowienia]]+Tabela4[[#This Row],[Kolumna2]]&lt;0,1,0)</f>
        <v>0</v>
      </c>
      <c r="I742" s="8"/>
    </row>
    <row r="743" spans="1:9" x14ac:dyDescent="0.25">
      <c r="A743">
        <v>742</v>
      </c>
      <c r="B743" s="1">
        <v>44556</v>
      </c>
      <c r="C743" s="1" t="str">
        <f>IF(OR(WEEKDAY(Tabela4[[#This Row],[data]])=1,WEEKDAY(Tabela4[[#This Row],[data]])=7),"5000","12000")</f>
        <v>5000</v>
      </c>
      <c r="D743" t="s">
        <v>7</v>
      </c>
      <c r="E743">
        <v>7320</v>
      </c>
      <c r="F743" s="7">
        <f>IF(Tabela4[[#This Row],[data]]&lt;&gt;B742,Tabela4[[#This Row],[Kolumna1]],0)</f>
        <v>0</v>
      </c>
      <c r="G743" s="8">
        <f>IF(G742-Tabela4[[#This Row],[wielkosc_zamowienia]]+Tabela4[[#This Row],[Kolumna2]]&lt;0,G742+Tabela4[[#This Row],[Kolumna2]],G742-Tabela4[[#This Row],[wielkosc_zamowienia]]+Tabela4[[#This Row],[Kolumna2]])</f>
        <v>21210</v>
      </c>
      <c r="H743" s="8">
        <f>IF(G743-Tabela4[[#This Row],[wielkosc_zamowienia]]+Tabela4[[#This Row],[Kolumna2]]&lt;0,1,0)</f>
        <v>0</v>
      </c>
      <c r="I743" s="8"/>
    </row>
    <row r="744" spans="1:9" x14ac:dyDescent="0.25">
      <c r="A744">
        <v>743</v>
      </c>
      <c r="B744" s="1">
        <v>44557</v>
      </c>
      <c r="C744" s="1" t="str">
        <f>IF(OR(WEEKDAY(Tabela4[[#This Row],[data]])=1,WEEKDAY(Tabela4[[#This Row],[data]])=7),"5000","12000")</f>
        <v>12000</v>
      </c>
      <c r="D744" t="s">
        <v>7</v>
      </c>
      <c r="E744">
        <v>3930</v>
      </c>
      <c r="F744" s="7" t="str">
        <f>IF(Tabela4[[#This Row],[data]]&lt;&gt;B743,Tabela4[[#This Row],[Kolumna1]],0)</f>
        <v>12000</v>
      </c>
      <c r="G744" s="8">
        <f>IF(G743-Tabela4[[#This Row],[wielkosc_zamowienia]]+Tabela4[[#This Row],[Kolumna2]]&lt;0,G743+Tabela4[[#This Row],[Kolumna2]],G743-Tabela4[[#This Row],[wielkosc_zamowienia]]+Tabela4[[#This Row],[Kolumna2]])</f>
        <v>29280</v>
      </c>
      <c r="H744" s="8">
        <f>IF(G744-Tabela4[[#This Row],[wielkosc_zamowienia]]+Tabela4[[#This Row],[Kolumna2]]&lt;0,1,0)</f>
        <v>0</v>
      </c>
      <c r="I744" s="8"/>
    </row>
    <row r="745" spans="1:9" x14ac:dyDescent="0.25">
      <c r="A745">
        <v>744</v>
      </c>
      <c r="B745" s="1">
        <v>44557</v>
      </c>
      <c r="C745" s="1" t="str">
        <f>IF(OR(WEEKDAY(Tabela4[[#This Row],[data]])=1,WEEKDAY(Tabela4[[#This Row],[data]])=7),"5000","12000")</f>
        <v>12000</v>
      </c>
      <c r="D745" t="s">
        <v>6</v>
      </c>
      <c r="E745">
        <v>5870</v>
      </c>
      <c r="F745" s="7">
        <f>IF(Tabela4[[#This Row],[data]]&lt;&gt;B744,Tabela4[[#This Row],[Kolumna1]],0)</f>
        <v>0</v>
      </c>
      <c r="G745" s="8">
        <f>IF(G744-Tabela4[[#This Row],[wielkosc_zamowienia]]+Tabela4[[#This Row],[Kolumna2]]&lt;0,G744+Tabela4[[#This Row],[Kolumna2]],G744-Tabela4[[#This Row],[wielkosc_zamowienia]]+Tabela4[[#This Row],[Kolumna2]])</f>
        <v>23410</v>
      </c>
      <c r="H745" s="8">
        <f>IF(G745-Tabela4[[#This Row],[wielkosc_zamowienia]]+Tabela4[[#This Row],[Kolumna2]]&lt;0,1,0)</f>
        <v>0</v>
      </c>
      <c r="I745" s="8"/>
    </row>
    <row r="746" spans="1:9" x14ac:dyDescent="0.25">
      <c r="A746">
        <v>745</v>
      </c>
      <c r="B746" s="1">
        <v>44557</v>
      </c>
      <c r="C746" s="1" t="str">
        <f>IF(OR(WEEKDAY(Tabela4[[#This Row],[data]])=1,WEEKDAY(Tabela4[[#This Row],[data]])=7),"5000","12000")</f>
        <v>12000</v>
      </c>
      <c r="D746" t="s">
        <v>5</v>
      </c>
      <c r="E746">
        <v>8040</v>
      </c>
      <c r="F746" s="7">
        <f>IF(Tabela4[[#This Row],[data]]&lt;&gt;B745,Tabela4[[#This Row],[Kolumna1]],0)</f>
        <v>0</v>
      </c>
      <c r="G746" s="8">
        <f>IF(G745-Tabela4[[#This Row],[wielkosc_zamowienia]]+Tabela4[[#This Row],[Kolumna2]]&lt;0,G745+Tabela4[[#This Row],[Kolumna2]],G745-Tabela4[[#This Row],[wielkosc_zamowienia]]+Tabela4[[#This Row],[Kolumna2]])</f>
        <v>15370</v>
      </c>
      <c r="H746" s="8">
        <f>IF(G746-Tabela4[[#This Row],[wielkosc_zamowienia]]+Tabela4[[#This Row],[Kolumna2]]&lt;0,1,0)</f>
        <v>0</v>
      </c>
      <c r="I746" s="8"/>
    </row>
    <row r="747" spans="1:9" x14ac:dyDescent="0.25">
      <c r="A747">
        <v>746</v>
      </c>
      <c r="B747" s="1">
        <v>44557</v>
      </c>
      <c r="C747" s="1" t="str">
        <f>IF(OR(WEEKDAY(Tabela4[[#This Row],[data]])=1,WEEKDAY(Tabela4[[#This Row],[data]])=7),"5000","12000")</f>
        <v>12000</v>
      </c>
      <c r="D747" t="s">
        <v>4</v>
      </c>
      <c r="E747">
        <v>8030</v>
      </c>
      <c r="F747" s="7">
        <f>IF(Tabela4[[#This Row],[data]]&lt;&gt;B746,Tabela4[[#This Row],[Kolumna1]],0)</f>
        <v>0</v>
      </c>
      <c r="G747" s="8">
        <f>IF(G746-Tabela4[[#This Row],[wielkosc_zamowienia]]+Tabela4[[#This Row],[Kolumna2]]&lt;0,G746+Tabela4[[#This Row],[Kolumna2]],G746-Tabela4[[#This Row],[wielkosc_zamowienia]]+Tabela4[[#This Row],[Kolumna2]])</f>
        <v>7340</v>
      </c>
      <c r="H747" s="8">
        <f>IF(G747-Tabela4[[#This Row],[wielkosc_zamowienia]]+Tabela4[[#This Row],[Kolumna2]]&lt;0,1,0)</f>
        <v>1</v>
      </c>
      <c r="I747" s="8"/>
    </row>
    <row r="748" spans="1:9" x14ac:dyDescent="0.25">
      <c r="A748">
        <v>747</v>
      </c>
      <c r="B748" s="1">
        <v>44558</v>
      </c>
      <c r="C748" s="1" t="str">
        <f>IF(OR(WEEKDAY(Tabela4[[#This Row],[data]])=1,WEEKDAY(Tabela4[[#This Row],[data]])=7),"5000","12000")</f>
        <v>12000</v>
      </c>
      <c r="D748" t="s">
        <v>5</v>
      </c>
      <c r="E748">
        <v>4140</v>
      </c>
      <c r="F748" s="7" t="str">
        <f>IF(Tabela4[[#This Row],[data]]&lt;&gt;B747,Tabela4[[#This Row],[Kolumna1]],0)</f>
        <v>12000</v>
      </c>
      <c r="G748" s="8">
        <f>IF(G747-Tabela4[[#This Row],[wielkosc_zamowienia]]+Tabela4[[#This Row],[Kolumna2]]&lt;0,G747+Tabela4[[#This Row],[Kolumna2]],G747-Tabela4[[#This Row],[wielkosc_zamowienia]]+Tabela4[[#This Row],[Kolumna2]])</f>
        <v>15200</v>
      </c>
      <c r="H748" s="8">
        <f>IF(G748-Tabela4[[#This Row],[wielkosc_zamowienia]]+Tabela4[[#This Row],[Kolumna2]]&lt;0,1,0)</f>
        <v>0</v>
      </c>
      <c r="I748" s="8"/>
    </row>
    <row r="749" spans="1:9" x14ac:dyDescent="0.25">
      <c r="A749">
        <v>748</v>
      </c>
      <c r="B749" s="1">
        <v>44558</v>
      </c>
      <c r="C749" s="1" t="str">
        <f>IF(OR(WEEKDAY(Tabela4[[#This Row],[data]])=1,WEEKDAY(Tabela4[[#This Row],[data]])=7),"5000","12000")</f>
        <v>12000</v>
      </c>
      <c r="D749" t="s">
        <v>4</v>
      </c>
      <c r="E749">
        <v>1410</v>
      </c>
      <c r="F749" s="7">
        <f>IF(Tabela4[[#This Row],[data]]&lt;&gt;B748,Tabela4[[#This Row],[Kolumna1]],0)</f>
        <v>0</v>
      </c>
      <c r="G749" s="8">
        <f>IF(G748-Tabela4[[#This Row],[wielkosc_zamowienia]]+Tabela4[[#This Row],[Kolumna2]]&lt;0,G748+Tabela4[[#This Row],[Kolumna2]],G748-Tabela4[[#This Row],[wielkosc_zamowienia]]+Tabela4[[#This Row],[Kolumna2]])</f>
        <v>13790</v>
      </c>
      <c r="H749" s="8">
        <f>IF(G749-Tabela4[[#This Row],[wielkosc_zamowienia]]+Tabela4[[#This Row],[Kolumna2]]&lt;0,1,0)</f>
        <v>0</v>
      </c>
      <c r="I749" s="8"/>
    </row>
    <row r="750" spans="1:9" x14ac:dyDescent="0.25">
      <c r="A750">
        <v>749</v>
      </c>
      <c r="B750" s="1">
        <v>44558</v>
      </c>
      <c r="C750" s="1" t="str">
        <f>IF(OR(WEEKDAY(Tabela4[[#This Row],[data]])=1,WEEKDAY(Tabela4[[#This Row],[data]])=7),"5000","12000")</f>
        <v>12000</v>
      </c>
      <c r="D750" t="s">
        <v>6</v>
      </c>
      <c r="E750">
        <v>4500</v>
      </c>
      <c r="F750" s="7">
        <f>IF(Tabela4[[#This Row],[data]]&lt;&gt;B749,Tabela4[[#This Row],[Kolumna1]],0)</f>
        <v>0</v>
      </c>
      <c r="G750" s="8">
        <f>IF(G749-Tabela4[[#This Row],[wielkosc_zamowienia]]+Tabela4[[#This Row],[Kolumna2]]&lt;0,G749+Tabela4[[#This Row],[Kolumna2]],G749-Tabela4[[#This Row],[wielkosc_zamowienia]]+Tabela4[[#This Row],[Kolumna2]])</f>
        <v>9290</v>
      </c>
      <c r="H750" s="8">
        <f>IF(G750-Tabela4[[#This Row],[wielkosc_zamowienia]]+Tabela4[[#This Row],[Kolumna2]]&lt;0,1,0)</f>
        <v>0</v>
      </c>
      <c r="I750" s="8"/>
    </row>
    <row r="751" spans="1:9" x14ac:dyDescent="0.25">
      <c r="A751">
        <v>750</v>
      </c>
      <c r="B751" s="1">
        <v>44559</v>
      </c>
      <c r="C751" s="1" t="str">
        <f>IF(OR(WEEKDAY(Tabela4[[#This Row],[data]])=1,WEEKDAY(Tabela4[[#This Row],[data]])=7),"5000","12000")</f>
        <v>12000</v>
      </c>
      <c r="D751" t="s">
        <v>5</v>
      </c>
      <c r="E751">
        <v>4050</v>
      </c>
      <c r="F751" s="7" t="str">
        <f>IF(Tabela4[[#This Row],[data]]&lt;&gt;B750,Tabela4[[#This Row],[Kolumna1]],0)</f>
        <v>12000</v>
      </c>
      <c r="G751" s="8">
        <f>IF(G750-Tabela4[[#This Row],[wielkosc_zamowienia]]+Tabela4[[#This Row],[Kolumna2]]&lt;0,G750+Tabela4[[#This Row],[Kolumna2]],G750-Tabela4[[#This Row],[wielkosc_zamowienia]]+Tabela4[[#This Row],[Kolumna2]])</f>
        <v>17240</v>
      </c>
      <c r="H751" s="8">
        <f>IF(G751-Tabela4[[#This Row],[wielkosc_zamowienia]]+Tabela4[[#This Row],[Kolumna2]]&lt;0,1,0)</f>
        <v>0</v>
      </c>
      <c r="I751" s="8"/>
    </row>
    <row r="752" spans="1:9" x14ac:dyDescent="0.25">
      <c r="A752">
        <v>751</v>
      </c>
      <c r="B752" s="1">
        <v>44559</v>
      </c>
      <c r="C752" s="1" t="str">
        <f>IF(OR(WEEKDAY(Tabela4[[#This Row],[data]])=1,WEEKDAY(Tabela4[[#This Row],[data]])=7),"5000","12000")</f>
        <v>12000</v>
      </c>
      <c r="D752" t="s">
        <v>4</v>
      </c>
      <c r="E752">
        <v>7390</v>
      </c>
      <c r="F752" s="7">
        <f>IF(Tabela4[[#This Row],[data]]&lt;&gt;B751,Tabela4[[#This Row],[Kolumna1]],0)</f>
        <v>0</v>
      </c>
      <c r="G752" s="8">
        <f>IF(G751-Tabela4[[#This Row],[wielkosc_zamowienia]]+Tabela4[[#This Row],[Kolumna2]]&lt;0,G751+Tabela4[[#This Row],[Kolumna2]],G751-Tabela4[[#This Row],[wielkosc_zamowienia]]+Tabela4[[#This Row],[Kolumna2]])</f>
        <v>9850</v>
      </c>
      <c r="H752" s="8">
        <f>IF(G752-Tabela4[[#This Row],[wielkosc_zamowienia]]+Tabela4[[#This Row],[Kolumna2]]&lt;0,1,0)</f>
        <v>0</v>
      </c>
      <c r="I752" s="8"/>
    </row>
    <row r="753" spans="1:9" x14ac:dyDescent="0.25">
      <c r="A753">
        <v>752</v>
      </c>
      <c r="B753" s="1">
        <v>44560</v>
      </c>
      <c r="C753" s="1" t="str">
        <f>IF(OR(WEEKDAY(Tabela4[[#This Row],[data]])=1,WEEKDAY(Tabela4[[#This Row],[data]])=7),"5000","12000")</f>
        <v>12000</v>
      </c>
      <c r="D753" t="s">
        <v>6</v>
      </c>
      <c r="E753">
        <v>4600</v>
      </c>
      <c r="F753" s="7" t="str">
        <f>IF(Tabela4[[#This Row],[data]]&lt;&gt;B752,Tabela4[[#This Row],[Kolumna1]],0)</f>
        <v>12000</v>
      </c>
      <c r="G753" s="8">
        <f>IF(G752-Tabela4[[#This Row],[wielkosc_zamowienia]]+Tabela4[[#This Row],[Kolumna2]]&lt;0,G752+Tabela4[[#This Row],[Kolumna2]],G752-Tabela4[[#This Row],[wielkosc_zamowienia]]+Tabela4[[#This Row],[Kolumna2]])</f>
        <v>17250</v>
      </c>
      <c r="H753" s="8">
        <f>IF(G753-Tabela4[[#This Row],[wielkosc_zamowienia]]+Tabela4[[#This Row],[Kolumna2]]&lt;0,1,0)</f>
        <v>0</v>
      </c>
      <c r="I753" s="8"/>
    </row>
    <row r="754" spans="1:9" x14ac:dyDescent="0.25">
      <c r="A754">
        <v>753</v>
      </c>
      <c r="B754" s="1">
        <v>44560</v>
      </c>
      <c r="C754" s="1" t="str">
        <f>IF(OR(WEEKDAY(Tabela4[[#This Row],[data]])=1,WEEKDAY(Tabela4[[#This Row],[data]])=7),"5000","12000")</f>
        <v>12000</v>
      </c>
      <c r="D754" t="s">
        <v>5</v>
      </c>
      <c r="E754">
        <v>7040</v>
      </c>
      <c r="F754" s="7">
        <f>IF(Tabela4[[#This Row],[data]]&lt;&gt;B753,Tabela4[[#This Row],[Kolumna1]],0)</f>
        <v>0</v>
      </c>
      <c r="G754" s="8">
        <f>IF(G753-Tabela4[[#This Row],[wielkosc_zamowienia]]+Tabela4[[#This Row],[Kolumna2]]&lt;0,G753+Tabela4[[#This Row],[Kolumna2]],G753-Tabela4[[#This Row],[wielkosc_zamowienia]]+Tabela4[[#This Row],[Kolumna2]])</f>
        <v>10210</v>
      </c>
      <c r="H754" s="8">
        <f>IF(G754-Tabela4[[#This Row],[wielkosc_zamowienia]]+Tabela4[[#This Row],[Kolumna2]]&lt;0,1,0)</f>
        <v>0</v>
      </c>
      <c r="I754" s="8"/>
    </row>
    <row r="755" spans="1:9" x14ac:dyDescent="0.25">
      <c r="A755">
        <v>754</v>
      </c>
      <c r="B755" s="1">
        <v>44560</v>
      </c>
      <c r="C755" s="1" t="str">
        <f>IF(OR(WEEKDAY(Tabela4[[#This Row],[data]])=1,WEEKDAY(Tabela4[[#This Row],[data]])=7),"5000","12000")</f>
        <v>12000</v>
      </c>
      <c r="D755" t="s">
        <v>7</v>
      </c>
      <c r="E755">
        <v>2410</v>
      </c>
      <c r="F755" s="7">
        <f>IF(Tabela4[[#This Row],[data]]&lt;&gt;B754,Tabela4[[#This Row],[Kolumna1]],0)</f>
        <v>0</v>
      </c>
      <c r="G755" s="8">
        <f>IF(G754-Tabela4[[#This Row],[wielkosc_zamowienia]]+Tabela4[[#This Row],[Kolumna2]]&lt;0,G754+Tabela4[[#This Row],[Kolumna2]],G754-Tabela4[[#This Row],[wielkosc_zamowienia]]+Tabela4[[#This Row],[Kolumna2]])</f>
        <v>7800</v>
      </c>
      <c r="H755" s="8">
        <f>IF(G755-Tabela4[[#This Row],[wielkosc_zamowienia]]+Tabela4[[#This Row],[Kolumna2]]&lt;0,1,0)</f>
        <v>0</v>
      </c>
      <c r="I755" s="8"/>
    </row>
    <row r="756" spans="1:9" x14ac:dyDescent="0.25">
      <c r="A756">
        <v>755</v>
      </c>
      <c r="B756" s="1">
        <v>44561</v>
      </c>
      <c r="C756" s="1" t="str">
        <f>IF(OR(WEEKDAY(Tabela4[[#This Row],[data]])=1,WEEKDAY(Tabela4[[#This Row],[data]])=7),"5000","12000")</f>
        <v>12000</v>
      </c>
      <c r="D756" t="s">
        <v>6</v>
      </c>
      <c r="E756">
        <v>6290</v>
      </c>
      <c r="F756" s="7" t="str">
        <f>IF(Tabela4[[#This Row],[data]]&lt;&gt;B755,Tabela4[[#This Row],[Kolumna1]],0)</f>
        <v>12000</v>
      </c>
      <c r="G756" s="8">
        <f>IF(G755-Tabela4[[#This Row],[wielkosc_zamowienia]]+Tabela4[[#This Row],[Kolumna2]]&lt;0,G755+Tabela4[[#This Row],[Kolumna2]],G755-Tabela4[[#This Row],[wielkosc_zamowienia]]+Tabela4[[#This Row],[Kolumna2]])</f>
        <v>13510</v>
      </c>
      <c r="H756" s="8">
        <f>IF(G756-Tabela4[[#This Row],[wielkosc_zamowienia]]+Tabela4[[#This Row],[Kolumna2]]&lt;0,1,0)</f>
        <v>0</v>
      </c>
      <c r="I756" s="8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Arkusz7</vt:lpstr>
      <vt:lpstr>soki</vt:lpstr>
      <vt:lpstr>Arkusz3</vt:lpstr>
      <vt:lpstr>Arkusz6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2023-03-11T20:44:12Z</dcterms:created>
  <dcterms:modified xsi:type="dcterms:W3CDTF">2023-03-19T19:03:11Z</dcterms:modified>
</cp:coreProperties>
</file>