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karti\dashboard\"/>
    </mc:Choice>
  </mc:AlternateContent>
  <xr:revisionPtr revIDLastSave="0" documentId="13_ncr:1_{F9C8A7AD-FB63-4707-A6B8-240F76A68C7A}" xr6:coauthVersionLast="47" xr6:coauthVersionMax="47" xr10:uidLastSave="{00000000-0000-0000-0000-000000000000}"/>
  <bookViews>
    <workbookView xWindow="-98" yWindow="-98" windowWidth="19396" windowHeight="11475" tabRatio="649" xr2:uid="{FF10B8BB-9B1E-4250-AE83-D354D327D89C}"/>
  </bookViews>
  <sheets>
    <sheet name="Total Spend" sheetId="1" r:id="rId1"/>
    <sheet name="Artist Tracker" sheetId="2" r:id="rId2"/>
  </sheets>
  <definedNames>
    <definedName name="_xlnm._FilterDatabase" localSheetId="0" hidden="1">'Total Spend'!$A$1:$J$92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2" l="1"/>
  <c r="I36" i="2" s="1"/>
  <c r="J36" i="2"/>
  <c r="G35" i="2"/>
  <c r="I35" i="2" s="1"/>
  <c r="G80" i="1"/>
  <c r="G81" i="1"/>
  <c r="G92" i="1"/>
  <c r="G91" i="1"/>
  <c r="G90" i="1"/>
  <c r="G87" i="1"/>
  <c r="G88" i="1"/>
  <c r="G89" i="1"/>
  <c r="G86" i="1"/>
  <c r="G85" i="1"/>
  <c r="G43" i="2"/>
  <c r="I43" i="2" s="1"/>
  <c r="G42" i="2"/>
  <c r="I42" i="2" s="1"/>
  <c r="G41" i="2"/>
  <c r="J41" i="2" s="1"/>
  <c r="G40" i="2"/>
  <c r="I40" i="2" s="1"/>
  <c r="G39" i="2"/>
  <c r="I39" i="2" s="1"/>
  <c r="G38" i="2"/>
  <c r="I38" i="2" s="1"/>
  <c r="G37" i="2"/>
  <c r="I37" i="2" s="1"/>
  <c r="G84" i="1"/>
  <c r="G83" i="1"/>
  <c r="G82" i="1"/>
  <c r="G79" i="1"/>
  <c r="G34" i="2"/>
  <c r="J34" i="2" s="1"/>
  <c r="G78" i="1"/>
  <c r="G33" i="2"/>
  <c r="I33" i="2" s="1"/>
  <c r="G77" i="1"/>
  <c r="G76" i="1"/>
  <c r="G32" i="2"/>
  <c r="J32" i="2" s="1"/>
  <c r="I31" i="2"/>
  <c r="N31" i="2"/>
  <c r="G71" i="1"/>
  <c r="G72" i="1"/>
  <c r="G73" i="1"/>
  <c r="G74" i="1"/>
  <c r="G75" i="1"/>
  <c r="G7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J2" i="2"/>
  <c r="J3" i="2"/>
  <c r="J4" i="2"/>
  <c r="J5" i="2"/>
  <c r="J6" i="2"/>
  <c r="J7" i="2"/>
  <c r="J8" i="2"/>
  <c r="J9" i="2"/>
  <c r="J10" i="2"/>
  <c r="J11" i="2"/>
  <c r="J12" i="2"/>
  <c r="J13" i="2"/>
  <c r="J15" i="2"/>
  <c r="J16" i="2"/>
  <c r="J17" i="2"/>
  <c r="J18" i="2"/>
  <c r="J19" i="2"/>
  <c r="J20" i="2"/>
  <c r="J22" i="2"/>
  <c r="J23" i="2"/>
  <c r="G30" i="2"/>
  <c r="J30" i="2" s="1"/>
  <c r="N30" i="2"/>
  <c r="G29" i="2"/>
  <c r="I29" i="2" s="1"/>
  <c r="G25" i="2"/>
  <c r="I25" i="2" s="1"/>
  <c r="G26" i="2"/>
  <c r="I26" i="2" s="1"/>
  <c r="G27" i="2"/>
  <c r="J27" i="2" s="1"/>
  <c r="G28" i="2"/>
  <c r="J28" i="2" s="1"/>
  <c r="N25" i="2"/>
  <c r="N26" i="2"/>
  <c r="N27" i="2"/>
  <c r="G24" i="2"/>
  <c r="I24" i="2" s="1"/>
  <c r="N24" i="2"/>
  <c r="K2" i="2"/>
  <c r="K3" i="2"/>
  <c r="K4" i="2"/>
  <c r="K5" i="2"/>
  <c r="K6" i="2"/>
  <c r="K7" i="2"/>
  <c r="K8" i="2"/>
  <c r="K9" i="2"/>
  <c r="K11" i="2"/>
  <c r="K12" i="2"/>
  <c r="K13" i="2"/>
  <c r="K15" i="2"/>
  <c r="K19" i="2"/>
  <c r="N3" i="2"/>
  <c r="N4" i="2"/>
  <c r="N5" i="2"/>
  <c r="N6" i="2"/>
  <c r="N7" i="2"/>
  <c r="N8" i="2"/>
  <c r="N9" i="2"/>
  <c r="N11" i="2"/>
  <c r="N12" i="2"/>
  <c r="N13" i="2"/>
  <c r="N14" i="2"/>
  <c r="N15" i="2"/>
  <c r="N19" i="2"/>
  <c r="N21" i="2"/>
  <c r="N2" i="2"/>
  <c r="I9" i="2"/>
  <c r="G2" i="2"/>
  <c r="G3" i="2"/>
  <c r="G4" i="2"/>
  <c r="G5" i="2"/>
  <c r="G6" i="2"/>
  <c r="G7" i="2"/>
  <c r="G8" i="2"/>
  <c r="G9" i="2"/>
  <c r="G10" i="2"/>
  <c r="I10" i="2" s="1"/>
  <c r="G11" i="2"/>
  <c r="G12" i="2"/>
  <c r="G13" i="2"/>
  <c r="G14" i="2"/>
  <c r="I14" i="2" s="1"/>
  <c r="G15" i="2"/>
  <c r="G16" i="2"/>
  <c r="I16" i="2" s="1"/>
  <c r="G17" i="2"/>
  <c r="I17" i="2" s="1"/>
  <c r="G18" i="2"/>
  <c r="I18" i="2" s="1"/>
  <c r="G19" i="2"/>
  <c r="G20" i="2"/>
  <c r="I20" i="2" s="1"/>
  <c r="G21" i="2"/>
  <c r="I21" i="2" s="1"/>
  <c r="G22" i="2"/>
  <c r="I22" i="2" s="1"/>
  <c r="G23" i="2"/>
  <c r="I23" i="2" s="1"/>
  <c r="K36" i="2" l="1"/>
  <c r="K35" i="2"/>
  <c r="J35" i="2"/>
  <c r="K43" i="2"/>
  <c r="J43" i="2"/>
  <c r="J42" i="2"/>
  <c r="K42" i="2"/>
  <c r="K41" i="2"/>
  <c r="I41" i="2"/>
  <c r="J40" i="2"/>
  <c r="K40" i="2"/>
  <c r="K39" i="2"/>
  <c r="J39" i="2"/>
  <c r="K38" i="2"/>
  <c r="J38" i="2"/>
  <c r="K37" i="2"/>
  <c r="J37" i="2"/>
  <c r="I34" i="2"/>
  <c r="K34" i="2"/>
  <c r="K33" i="2"/>
  <c r="J33" i="2"/>
  <c r="I32" i="2"/>
  <c r="K31" i="2"/>
  <c r="J31" i="2"/>
  <c r="K30" i="2"/>
  <c r="I30" i="2"/>
  <c r="J25" i="2"/>
  <c r="J14" i="2"/>
  <c r="J24" i="2"/>
  <c r="J29" i="2"/>
  <c r="J21" i="2"/>
  <c r="J26" i="2"/>
  <c r="I28" i="2"/>
  <c r="K28" i="2"/>
  <c r="I27" i="2"/>
  <c r="K25" i="2"/>
  <c r="K27" i="2"/>
  <c r="K24" i="2"/>
  <c r="K23" i="2"/>
  <c r="K14" i="2"/>
  <c r="K18" i="2"/>
  <c r="K10" i="2"/>
</calcChain>
</file>

<file path=xl/sharedStrings.xml><?xml version="1.0" encoding="utf-8"?>
<sst xmlns="http://schemas.openxmlformats.org/spreadsheetml/2006/main" count="956" uniqueCount="281">
  <si>
    <t>Date</t>
  </si>
  <si>
    <t>Category</t>
  </si>
  <si>
    <t>Description</t>
  </si>
  <si>
    <t>Vendor/Supplier</t>
  </si>
  <si>
    <t>Amount Spent</t>
  </si>
  <si>
    <t>Currency</t>
  </si>
  <si>
    <t>Notes</t>
  </si>
  <si>
    <t>Notes+</t>
  </si>
  <si>
    <t>Preliminary Sketches</t>
  </si>
  <si>
    <t>Serj</t>
  </si>
  <si>
    <t>USD</t>
  </si>
  <si>
    <t>PayPal - Linked to BoFA personal account</t>
  </si>
  <si>
    <t>Character Design First Round</t>
  </si>
  <si>
    <t xml:space="preserve">Week 1 retainer. ( Total $375 per week ). </t>
  </si>
  <si>
    <t xml:space="preserve">Serj </t>
  </si>
  <si>
    <t>Worked on perfecting Mascot MR. Grim</t>
  </si>
  <si>
    <t>3D renders for desk trays 3 colors (red blue orange)</t>
  </si>
  <si>
    <t xml:space="preserve">Ace Design </t>
  </si>
  <si>
    <t>Week 2 retainer. ( Total $375 per week )</t>
  </si>
  <si>
    <t>Finished Mascot + 2D render + started work on cereal box “supericonic”</t>
  </si>
  <si>
    <t xml:space="preserve">Week 3 retainer. ( Total $375 per week ) </t>
  </si>
  <si>
    <t>Working on SUPERICONIC CEREAL BOX ARTWORK “EDITION 1 - Messi”</t>
  </si>
  <si>
    <t xml:space="preserve">3D renders for slime accessory </t>
  </si>
  <si>
    <t xml:space="preserve">Week 4 retainer. ( Total $375 per week ) </t>
  </si>
  <si>
    <t>{WEEK 2 OF} Working on SUPERICONIC CEREAL BOX ARTWORK “EDITION 1 - Messi”</t>
  </si>
  <si>
    <t xml:space="preserve">Week 5 retainer. ( Total $375 per week ) </t>
  </si>
  <si>
    <t xml:space="preserve">Week 3 of working on super icon Messi illustration. Finished a preliminary draft of the artwork. Didn’t work out so we had to start the whole process again for new composition. Point of failure. The artwork wasn’t good enough- moving from vector based to procreate rastagraphic hand drawn art. </t>
  </si>
  <si>
    <t xml:space="preserve">Week 6 retainer. ( Total $375 per week ) </t>
  </si>
  <si>
    <t xml:space="preserve">Week 4 of super icon cereal illustration. Sent brief - working on new composition starting with a 2-3 week sprint to get a final draft for review. </t>
  </si>
  <si>
    <t xml:space="preserve">Week 7 retainer. ( Total $375 per week ) </t>
  </si>
  <si>
    <t>Line composition + colors all done.</t>
  </si>
  <si>
    <t xml:space="preserve">Week 8 retainer. ( Total $375 per week ) </t>
  </si>
  <si>
    <t xml:space="preserve">Starting work on rendering details and color. </t>
  </si>
  <si>
    <t>MAYC NFT for IP and artwork rights</t>
  </si>
  <si>
    <t>MAYC</t>
  </si>
  <si>
    <t>Bank trf</t>
  </si>
  <si>
    <t xml:space="preserve">MAYC NFT FOR IP    </t>
  </si>
  <si>
    <t xml:space="preserve">Homesick trial artwork </t>
  </si>
  <si>
    <t xml:space="preserve">New artist trial illustration. AMAZING </t>
  </si>
  <si>
    <t>Homesick SEPTEMBER artwork salary (50%)</t>
  </si>
  <si>
    <t>AZAYS 50% retainer (60k INR PCM) paid 30k. 3 artworks pcm</t>
  </si>
  <si>
    <t>Homesick 2D Animation</t>
  </si>
  <si>
    <t>Beatrice</t>
  </si>
  <si>
    <t xml:space="preserve">Homesick head banging animation payment. </t>
  </si>
  <si>
    <t>Homesick 2D Animation Monster under my bed</t>
  </si>
  <si>
    <t xml:space="preserve">Homesick monster under my bed payment </t>
  </si>
  <si>
    <t xml:space="preserve">Homesick SEPTEMBER artwork salary (remaining 50%) + October first half salary </t>
  </si>
  <si>
    <t>ADIB</t>
  </si>
  <si>
    <t xml:space="preserve">Azay September remaining 30k + 30k first first half of October. </t>
  </si>
  <si>
    <t xml:space="preserve">Homesick 2D animation SPIDEY </t>
  </si>
  <si>
    <t xml:space="preserve">Homesick SPIDERMAN animation </t>
  </si>
  <si>
    <t>Homesick October artwork salary (remaining 50%) + November first half salary{ 3 Artworks Movie edition }</t>
  </si>
  <si>
    <t xml:space="preserve">Homesick October artwork salary (remaining 50%) + November first half salary </t>
  </si>
  <si>
    <t>50% payment for skull 3D model</t>
  </si>
  <si>
    <t>Nick</t>
  </si>
  <si>
    <t>3D model for skull character 1st half payment- next due on completion. Total $400 for full character model</t>
  </si>
  <si>
    <t>Remaining 50% skull 3d model</t>
  </si>
  <si>
    <t>Full 3d skull model complete</t>
  </si>
  <si>
    <t>50% payment cereal box 3d model</t>
  </si>
  <si>
    <t xml:space="preserve">50% PAYMENT for cereal box model. Rest due on completion </t>
  </si>
  <si>
    <t>November second half salary + December first half. {4 ARTWORKS CITY EDITION }</t>
  </si>
  <si>
    <t xml:space="preserve">November payment completed. This was second half payment. + December first half payment . Rest due on 1st JAN 2025 </t>
  </si>
  <si>
    <t>Final 50% payment cereal box 3d model</t>
  </si>
  <si>
    <t xml:space="preserve">Final 50% for cereal box mockups orange and blue with milk carton. </t>
  </si>
  <si>
    <t xml:space="preserve">3D + rigging for bolo. fIRST 50% payment  </t>
  </si>
  <si>
    <t xml:space="preserve">3D + rigging for bolo. First 50 % payment. </t>
  </si>
  <si>
    <t xml:space="preserve">Sample </t>
  </si>
  <si>
    <t>SHY sample print</t>
  </si>
  <si>
    <t>C3D DXB</t>
  </si>
  <si>
    <t xml:space="preserve">Resin print sample for shy- phantom black colourway with suitcase.  </t>
  </si>
  <si>
    <t>Fully rigged 3D + 2 pose models. 50% complete payment .</t>
  </si>
  <si>
    <t xml:space="preserve">Had to pay slightly more for deliverables due to indecisiveness and extra pose file. Cost me 50 bucks. </t>
  </si>
  <si>
    <t xml:space="preserve">Cover art by maxim - German artist </t>
  </si>
  <si>
    <t>SHY character cover art - can be used for packaging material as well</t>
  </si>
  <si>
    <t>December second half payment + Jan 1st half</t>
  </si>
  <si>
    <t xml:space="preserve">Worked on “the homerun” video. Azay created 4 frames and BG elements for Beatrice to animate. TV show style. The work was slightly extra which cost me 7500 INR more than usual. </t>
  </si>
  <si>
    <t>Cinema 4d + rendering + materials software cost</t>
  </si>
  <si>
    <t>Neeraj</t>
  </si>
  <si>
    <t>Software only cost for multiple 3d projects including animation and stills. Neeraj is working for free because he likes the vision. Doing a favor. Never forget.</t>
  </si>
  <si>
    <t>Artwork 1 out of 2  (50% payment)</t>
  </si>
  <si>
    <t xml:space="preserve">Curt </t>
  </si>
  <si>
    <t xml:space="preserve">New insta artist curt. Contracted for 2 artworks at $125. Working on a bolo artwork looking out the window. Paid half, rest due on completion. </t>
  </si>
  <si>
    <t>Mockups</t>
  </si>
  <si>
    <t xml:space="preserve">2x Mockup PSD files. </t>
  </si>
  <si>
    <t>-</t>
  </si>
  <si>
    <t xml:space="preserve">Magazine + vinyl mockup for insta presentation of artwork. </t>
  </si>
  <si>
    <t>Sample</t>
  </si>
  <si>
    <t>BOLO 3D PRINT</t>
  </si>
  <si>
    <t>Bolo resin sample. Didn’t like it at all. Note: Model base unstable, face too small to capture details. Not enough expertise to master this model yet. Make another character and replace him, put on back burner. If need of funds sell NFT rights?</t>
  </si>
  <si>
    <t>50% last artwork + 50% next</t>
  </si>
  <si>
    <t>Curt</t>
  </si>
  <si>
    <t>Bolo gazing complete payment (50% was due on completion)+ half of Flower character in the office</t>
  </si>
  <si>
    <t xml:space="preserve">The homerun animation </t>
  </si>
  <si>
    <t xml:space="preserve">The homerun 4 scene animation. Note: only one scene was usable. Rest were bad. Some ideas don’t always work out. Pay more attention to thought before making elaborate projects. </t>
  </si>
  <si>
    <t xml:space="preserve">Toy package style artwork. </t>
  </si>
  <si>
    <t>Lee</t>
  </si>
  <si>
    <t xml:space="preserve">Trial with new artist lee for a toy package style retro artwork. Onboarded him for 2 artworks a month. </t>
  </si>
  <si>
    <t>Homakopia commission artwork from insta artist</t>
  </si>
  <si>
    <t>Laud</t>
  </si>
  <si>
    <t xml:space="preserve">Trial with insta artist - commissioned for 2 artworks. This one was Tyler inspired chromakopia cover. Loved it. Onboarded him for 2 artworks a month. </t>
  </si>
  <si>
    <t>Flower artwork complete</t>
  </si>
  <si>
    <t>Curt flower office commission complete</t>
  </si>
  <si>
    <t xml:space="preserve">Domain </t>
  </si>
  <si>
    <t>Registration for superhomesick.com</t>
  </si>
  <si>
    <t>GoDaddy</t>
  </si>
  <si>
    <t>KGMIAMI bank acc</t>
  </si>
  <si>
    <t>Domain registration full protection for 3 yrs. Superhomesick.com</t>
  </si>
  <si>
    <t xml:space="preserve">Flower 3D model part payment </t>
  </si>
  <si>
    <t xml:space="preserve">Ivan </t>
  </si>
  <si>
    <t>Wise</t>
  </si>
  <si>
    <t xml:space="preserve">3D model for new  character. 250 modeling price- paid half. Separate payment for splitting into parts and making print ready. </t>
  </si>
  <si>
    <t xml:space="preserve">Forrest hills drive art payment </t>
  </si>
  <si>
    <t>Eslaam</t>
  </si>
  <si>
    <t>Insta artist paid for cartoonish shy art ref- j Cole forrest hills drive ( actually paid in 2 parts, feb 2nd &amp; 30 jan)</t>
  </si>
  <si>
    <t xml:space="preserve">50% saint John album art </t>
  </si>
  <si>
    <t xml:space="preserve">Insta artist Jaye from china. Paid half for saint John album art. Decided 2 per month @125 USD </t>
  </si>
  <si>
    <t>Jan second half + feb 1st half. SpongeBob comic</t>
  </si>
  <si>
    <t xml:space="preserve">Jan second half balance + feb first half payment for the SpongeBob eden comic carousel. </t>
  </si>
  <si>
    <t xml:space="preserve">Flower model + print prep </t>
  </si>
  <si>
    <t xml:space="preserve">Remaining balance for flower model + splitting into printable parts. </t>
  </si>
  <si>
    <t xml:space="preserve">Shy new model </t>
  </si>
  <si>
    <t xml:space="preserve">New shy model deposit payment - batman style new clothes new face. </t>
  </si>
  <si>
    <t xml:space="preserve">Utopia house </t>
  </si>
  <si>
    <t>Travis head as a house sucking in characters</t>
  </si>
  <si>
    <t>Rappers loot flower boy</t>
  </si>
  <si>
    <t xml:space="preserve">Rappers loot artwork. Ft flower boy. </t>
  </si>
  <si>
    <t>SHY complete model payment</t>
  </si>
  <si>
    <t xml:space="preserve">Wise + metamask </t>
  </si>
  <si>
    <t xml:space="preserve">Completed print ready file for posed shy + REGULAR SYMETRICAL POSE 3d model   </t>
  </si>
  <si>
    <t>Saint John vol 2</t>
  </si>
  <si>
    <t xml:space="preserve">Saint John bike - ref love songs saint John </t>
  </si>
  <si>
    <t>Mutant ape NFT SOLD for 5900</t>
  </si>
  <si>
    <t xml:space="preserve">Metamask </t>
  </si>
  <si>
    <t>Sold Bolo not to fund first order. Sold for 5900 saved in metamask.  Hence formula has x-5900 for total spent</t>
  </si>
  <si>
    <t>Joker batman dance</t>
  </si>
  <si>
    <t>Joker batman doodle dance artwork from iconic steps scene in joker movie</t>
  </si>
  <si>
    <t>Joker smiling amidst chaos</t>
  </si>
  <si>
    <t>New flower boy, joker artwork. Smiling amidst chaos with crowd</t>
  </si>
  <si>
    <t>Couch hangover animation (50% deposit)</t>
  </si>
  <si>
    <t xml:space="preserve">New animator on board. Paid old a deposit for a trial animation. Hoping for long term relationship. </t>
  </si>
  <si>
    <t>SHY BATMAN AND FLOWER BOY FDM SAMPLE</t>
  </si>
  <si>
    <t>Khalid</t>
  </si>
  <si>
    <t>Artist Name</t>
  </si>
  <si>
    <t>Artwork Title</t>
  </si>
  <si>
    <t>Advance Payment Date</t>
  </si>
  <si>
    <t>Total Payment</t>
  </si>
  <si>
    <t xml:space="preserve">Jan artworks </t>
  </si>
  <si>
    <t>Complete</t>
  </si>
  <si>
    <t>Rat race, SpongeBob, Simpsons</t>
  </si>
  <si>
    <t xml:space="preserve">Bolo Gazing </t>
  </si>
  <si>
    <t xml:space="preserve">Bolo gazing out the window warm pink tones. </t>
  </si>
  <si>
    <t xml:space="preserve">Flower boy office </t>
  </si>
  <si>
    <t xml:space="preserve">Flower boy sitting sad in an office. </t>
  </si>
  <si>
    <t>Homerun 2D animation</t>
  </si>
  <si>
    <t xml:space="preserve">No advance straight final payment. Came out bad and unusable. </t>
  </si>
  <si>
    <t xml:space="preserve">Retro Toy wrapped shy </t>
  </si>
  <si>
    <t xml:space="preserve">Homesick toy wrapped SHY </t>
  </si>
  <si>
    <t xml:space="preserve">Homakopia </t>
  </si>
  <si>
    <t>Tyler inspired Homakopia art</t>
  </si>
  <si>
    <t xml:space="preserve">Forrest hills drive SHY </t>
  </si>
  <si>
    <t xml:space="preserve">J COLE inspired cover art </t>
  </si>
  <si>
    <t>Jaye</t>
  </si>
  <si>
    <t xml:space="preserve">Saint John Album art </t>
  </si>
  <si>
    <t xml:space="preserve">Free </t>
  </si>
  <si>
    <t>Azay</t>
  </si>
  <si>
    <t xml:space="preserve">SpongeBob eden comic carousel </t>
  </si>
  <si>
    <t>Joker chaos uprising</t>
  </si>
  <si>
    <t xml:space="preserve">Utopia style artwork </t>
  </si>
  <si>
    <t>Smoking on couch 2d animation</t>
  </si>
  <si>
    <t xml:space="preserve">Flower boy + rappers loot </t>
  </si>
  <si>
    <t xml:space="preserve">Cartoon medley on top of car </t>
  </si>
  <si>
    <t xml:space="preserve">CAR ride apocalypse </t>
  </si>
  <si>
    <t>Gang signs</t>
  </si>
  <si>
    <t xml:space="preserve">HEIST </t>
  </si>
  <si>
    <t>Olu</t>
  </si>
  <si>
    <t>2d animation hangover</t>
  </si>
  <si>
    <t>Kinyx</t>
  </si>
  <si>
    <t xml:space="preserve">Couch hangover shy </t>
  </si>
  <si>
    <t>Month</t>
  </si>
  <si>
    <t>January</t>
  </si>
  <si>
    <t>February</t>
  </si>
  <si>
    <t>Advance Paid</t>
  </si>
  <si>
    <t>Advance %</t>
  </si>
  <si>
    <t xml:space="preserve">2D Animation </t>
  </si>
  <si>
    <t>NFT</t>
  </si>
  <si>
    <t>Debit/Credit</t>
  </si>
  <si>
    <t>Debit</t>
  </si>
  <si>
    <t>Payment Method</t>
  </si>
  <si>
    <t>Credit</t>
  </si>
  <si>
    <t>Maxim</t>
  </si>
  <si>
    <t>Amount Adjusted for D/C</t>
  </si>
  <si>
    <t>Remaining Payment</t>
  </si>
  <si>
    <t>Payment Pending</t>
  </si>
  <si>
    <t>Flower Boi</t>
  </si>
  <si>
    <t>Kids See Ghosts</t>
  </si>
  <si>
    <t>Illustration</t>
  </si>
  <si>
    <t>Gumroad</t>
  </si>
  <si>
    <t>Work Status</t>
  </si>
  <si>
    <t>Total Amount Due</t>
  </si>
  <si>
    <t>Total Amount Paid</t>
  </si>
  <si>
    <t>Total Payment Status</t>
  </si>
  <si>
    <t>Employment</t>
  </si>
  <si>
    <t>N</t>
  </si>
  <si>
    <t>Y</t>
  </si>
  <si>
    <t>Remaining Forecast Payment Date</t>
  </si>
  <si>
    <t>Remaining Actual Payment Date</t>
  </si>
  <si>
    <t>Feb 2nd half payment - will only now pay for 1st half March</t>
  </si>
  <si>
    <t>March</t>
  </si>
  <si>
    <t>Bobby Clay</t>
  </si>
  <si>
    <t>In Progress</t>
  </si>
  <si>
    <t>Milo</t>
  </si>
  <si>
    <t>Sunset Hill - 2D Animation</t>
  </si>
  <si>
    <t>Homesick Island - 2D Animation</t>
  </si>
  <si>
    <t>Spidey Weed Delivery</t>
  </si>
  <si>
    <t>Lil Jods</t>
  </si>
  <si>
    <t>Shy room smoking - 2D Animation</t>
  </si>
  <si>
    <t>Kaya</t>
  </si>
  <si>
    <t>Shy headshot</t>
  </si>
  <si>
    <t>Data</t>
  </si>
  <si>
    <t>Kartik fee for Data Maintainace</t>
  </si>
  <si>
    <t>Kartik</t>
  </si>
  <si>
    <t>Alina</t>
  </si>
  <si>
    <t>3D Artwork</t>
  </si>
  <si>
    <t>Standard Model Rig + A pose fix</t>
  </si>
  <si>
    <t>SpongeBob eden comic carousel</t>
  </si>
  <si>
    <t>Cartoon medley on top of car</t>
  </si>
  <si>
    <t>CAR ride apocalypse</t>
  </si>
  <si>
    <t>HEIST</t>
  </si>
  <si>
    <t>Couch hangover shy</t>
  </si>
  <si>
    <t>Advance payment</t>
  </si>
  <si>
    <t>Moneygram</t>
  </si>
  <si>
    <t>Shy Headshot</t>
  </si>
  <si>
    <t>Paid in full</t>
  </si>
  <si>
    <t>?</t>
  </si>
  <si>
    <t>Shy Batman Illustration</t>
  </si>
  <si>
    <t>Kameron</t>
  </si>
  <si>
    <t>Smoking on couch 2D animation</t>
  </si>
  <si>
    <t>Complete as of 15/03</t>
  </si>
  <si>
    <t>Paid in full on 15/03</t>
  </si>
  <si>
    <t>Paid only $5 as couldn't get the work done, hence refunded $95</t>
  </si>
  <si>
    <t>All paid as of 15/03</t>
  </si>
  <si>
    <t>Paid in full as of 15/03 - although $60 payment was made, tbc</t>
  </si>
  <si>
    <t>Overpaid?</t>
  </si>
  <si>
    <t>Refunded as wasn't able to get the work done</t>
  </si>
  <si>
    <t>Juliette</t>
  </si>
  <si>
    <t>Crochet Video</t>
  </si>
  <si>
    <t>50% Deposit</t>
  </si>
  <si>
    <t>Final payment made on 12/03</t>
  </si>
  <si>
    <t>Remaining 50% balance</t>
  </si>
  <si>
    <t>Half Joker Batman Face</t>
  </si>
  <si>
    <t>Joseph</t>
  </si>
  <si>
    <t>50% deposit paid as of 13/03</t>
  </si>
  <si>
    <t>Paid in full on 14/03</t>
  </si>
  <si>
    <t>Remaining 50% final payment</t>
  </si>
  <si>
    <t>April</t>
  </si>
  <si>
    <t>Claymation Couch Smoking</t>
  </si>
  <si>
    <t>Full payment</t>
  </si>
  <si>
    <t>Kids See Ghosts Illustration</t>
  </si>
  <si>
    <t>Remaining 50% monthly balance</t>
  </si>
  <si>
    <t>Remaining payment 50% monthly balance</t>
  </si>
  <si>
    <t>Homesick paradise city animation</t>
  </si>
  <si>
    <t>Granny stripper artwork</t>
  </si>
  <si>
    <t>Zilla</t>
  </si>
  <si>
    <t>Scum Fuck Flower Boy Art</t>
  </si>
  <si>
    <t>? - Check whether its an advance or full payment</t>
  </si>
  <si>
    <t>Flower Boy Make Me Smile Art</t>
  </si>
  <si>
    <t>MF Doom Ref Artwork</t>
  </si>
  <si>
    <t>Homesick Kids Next Door</t>
  </si>
  <si>
    <t>Jack</t>
  </si>
  <si>
    <t>Homesick Comic</t>
  </si>
  <si>
    <t>Refunded - need to find new payment method as of 05/04/2025</t>
  </si>
  <si>
    <t>Overpaid remaining balance, should be only $87.5 but was $100 why?</t>
  </si>
  <si>
    <t>Homesick Paradise City Animation</t>
  </si>
  <si>
    <t>Batman Joker Artwork Side by Side</t>
  </si>
  <si>
    <t>Noted as $22 but should be $23 - is that a typo?</t>
  </si>
  <si>
    <t>Granny Stripper Artwork</t>
  </si>
  <si>
    <t>Check whether advance or full payment</t>
  </si>
  <si>
    <t>Claymation Smoking</t>
  </si>
  <si>
    <t>New 3D Renders</t>
  </si>
  <si>
    <t>Claymation Smoking Animation</t>
  </si>
  <si>
    <t>Ivan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</si>
</sst>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14C09]d\ mmm\ yyyy;@"/>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indexed="8"/>
      <name val="Calibri"/>
    </font>
    <font>
      <sz val="8"/>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Protection="0"/>
  </cellStyleXfs>
  <cellXfs count="38">
    <xf numFmtId="0" fontId="0" fillId="0" borderId="0" xfId="0"/>
    <xf numFmtId="9" fontId="0" fillId="0" borderId="0" xfId="2" applyFont="1"/>
    <xf numFmtId="43" fontId="0" fillId="0" borderId="0" xfId="1" applyFont="1"/>
    <xf numFmtId="164" fontId="0" fillId="0" borderId="0" xfId="0" applyNumberFormat="1"/>
    <xf numFmtId="0" fontId="2" fillId="0" borderId="2" xfId="0" applyFont="1" applyBorder="1"/>
    <xf numFmtId="0" fontId="2" fillId="0" borderId="3" xfId="0" applyFont="1" applyBorder="1"/>
    <xf numFmtId="43" fontId="2" fillId="0" borderId="3" xfId="1" applyFont="1" applyBorder="1"/>
    <xf numFmtId="9" fontId="2" fillId="0" borderId="3" xfId="2" applyFont="1" applyBorder="1"/>
    <xf numFmtId="164" fontId="2" fillId="0" borderId="3" xfId="0" applyNumberFormat="1" applyFont="1" applyBorder="1"/>
    <xf numFmtId="0" fontId="2" fillId="0" borderId="4" xfId="0" applyFont="1" applyBorder="1"/>
    <xf numFmtId="0" fontId="0" fillId="0" borderId="1" xfId="0" applyBorder="1"/>
    <xf numFmtId="43" fontId="0" fillId="0" borderId="1" xfId="1" applyFont="1" applyBorder="1"/>
    <xf numFmtId="9" fontId="0" fillId="0" borderId="1" xfId="2" applyFont="1" applyBorder="1"/>
    <xf numFmtId="164" fontId="0" fillId="0" borderId="1" xfId="0" applyNumberFormat="1" applyBorder="1"/>
    <xf numFmtId="0" fontId="0" fillId="0" borderId="6" xfId="0" applyBorder="1"/>
    <xf numFmtId="0" fontId="0" fillId="0" borderId="8" xfId="0" applyBorder="1"/>
    <xf numFmtId="43" fontId="0" fillId="0" borderId="8" xfId="1" applyFont="1" applyBorder="1"/>
    <xf numFmtId="9" fontId="0" fillId="0" borderId="8" xfId="2" applyFont="1" applyBorder="1"/>
    <xf numFmtId="164" fontId="0" fillId="0" borderId="8" xfId="0" applyNumberFormat="1" applyBorder="1"/>
    <xf numFmtId="0" fontId="0" fillId="0" borderId="9" xfId="0" applyBorder="1"/>
    <xf numFmtId="164" fontId="2" fillId="0" borderId="2" xfId="0" applyNumberFormat="1" applyFont="1" applyBorder="1"/>
    <xf numFmtId="164" fontId="0" fillId="0" borderId="5" xfId="0" applyNumberFormat="1" applyBorder="1"/>
    <xf numFmtId="43" fontId="0" fillId="0" borderId="6" xfId="1" applyFont="1" applyBorder="1"/>
    <xf numFmtId="43" fontId="0" fillId="0" borderId="9" xfId="1" applyFont="1" applyBorder="1"/>
    <xf numFmtId="164" fontId="0" fillId="0" borderId="10" xfId="0" applyNumberFormat="1" applyBorder="1"/>
    <xf numFmtId="0" fontId="5" fillId="0" borderId="0" xfId="0" applyFont="1"/>
    <xf numFmtId="164" fontId="0" fillId="0" borderId="7" xfId="0" applyNumberFormat="1" applyBorder="1"/>
    <xf numFmtId="0" fontId="0" fillId="0" borderId="5" xfId="0" applyBorder="1"/>
    <xf numFmtId="0" fontId="0" fillId="0" borderId="7" xfId="0" applyBorder="1"/>
    <xf numFmtId="43" fontId="5" fillId="0" borderId="8" xfId="1" applyFont="1" applyBorder="1"/>
    <xf numFmtId="43" fontId="0" fillId="0" borderId="1" xfId="1" applyNumberFormat="1" applyFont="1" applyBorder="1"/>
    <xf numFmtId="43" fontId="0" fillId="0" borderId="8" xfId="1" applyNumberFormat="1" applyFont="1" applyBorder="1"/>
    <xf numFmtId="0" fontId="0" fillId="2" borderId="9" xfId="0" applyFill="1" applyBorder="1"/>
    <xf numFmtId="0" fontId="2" fillId="0" borderId="3" xfId="0" applyFont="1" applyFill="1" applyBorder="1"/>
    <xf numFmtId="0" fontId="0" fillId="0" borderId="1" xfId="0" applyFill="1" applyBorder="1"/>
    <xf numFmtId="0" fontId="0" fillId="0" borderId="8" xfId="0" applyFill="1" applyBorder="1"/>
    <xf numFmtId="0" fontId="5" fillId="0" borderId="9" xfId="0" applyFont="1" applyBorder="1"/>
    <xf numFmtId="0" fontId="0" fillId="0" borderId="5" xfId="0" applyFill="1" applyBorder="1"/>
  </cellXfs>
  <cellStyles count="4">
    <cellStyle name="Comma" xfId="1" builtinId="3"/>
    <cellStyle name="Normal" xfId="0" builtinId="0"/>
    <cellStyle name="Normal 2" xfId="3" xr:uid="{8B05934D-5E58-47DC-BB92-18A841F20DE1}"/>
    <cellStyle name="Percent" xfId="2" builtinId="5"/>
  </cellStyles>
  <dxfs count="41">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patternType="none">
          <fgColor indexed="64"/>
          <bgColor auto="1"/>
        </patternFill>
      </fil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color rgb="FF9C5700"/>
      </font>
      <fill>
        <patternFill>
          <bgColor rgb="FFFFEB9C"/>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style="thin">
          <color indexed="64"/>
        </left>
        <right style="thin">
          <color indexed="64"/>
        </right>
        <top style="thin">
          <color indexed="64"/>
        </top>
        <bottom/>
        <vertical/>
        <horizontal/>
      </border>
    </dxf>
    <dxf>
      <numFmt numFmtId="164" formatCode="[$-14C09]d\ mmm\ yyyy;@"/>
      <border diagonalUp="0" diagonalDown="0">
        <left style="thin">
          <color indexed="64"/>
        </left>
        <right style="thin">
          <color indexed="64"/>
        </right>
        <top/>
        <bottom/>
        <vertical/>
        <horizontal/>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numFmt numFmtId="35" formatCode="_-* #,##0.00_-;\-* #,##0.00_-;_-* &quot;-&quot;??_-;_-@_-"/>
      <border diagonalUp="0" diagonalDown="0" outline="0">
        <left style="thin">
          <color indexed="64"/>
        </left>
        <right style="thin">
          <color indexed="64"/>
        </right>
        <top style="thin">
          <color indexed="64"/>
        </top>
        <bottom/>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7E60B9-8EEF-4F0D-8A2F-018AF4DE1FC9}" name="total_spend" displayName="total_spend" ref="A1:J92" totalsRowShown="0" headerRowDxfId="40" headerRowBorderDxfId="39" tableBorderDxfId="38" totalsRowBorderDxfId="37">
  <autoFilter ref="A1:J92" xr:uid="{D57E60B9-8EEF-4F0D-8A2F-018AF4DE1FC9}"/>
  <tableColumns count="10">
    <tableColumn id="1" xr3:uid="{C1532495-89B6-4C04-BB77-C010346E0CF5}" name="Date" dataDxfId="36"/>
    <tableColumn id="2" xr3:uid="{2BD32B5C-88EA-452F-B80E-BEBC3DBECF50}" name="Category" dataDxfId="35"/>
    <tableColumn id="3" xr3:uid="{A5D86B83-A524-46DB-8A82-5264B90E4C42}" name="Description" dataDxfId="34"/>
    <tableColumn id="4" xr3:uid="{1E7B4441-6C4D-43CF-B9E7-E499C485A31B}" name="Vendor/Supplier" dataDxfId="33"/>
    <tableColumn id="5" xr3:uid="{46D0EEE8-16E4-445C-A821-24CAE70FE001}" name="Debit/Credit" dataDxfId="32"/>
    <tableColumn id="13" xr3:uid="{38E45648-B4CD-417F-BEFB-8B6CB7959353}" name="Amount Spent" dataDxfId="31" dataCellStyle="Comma"/>
    <tableColumn id="10" xr3:uid="{56A8A4C5-6595-492E-84E7-4AA79BE8D23A}" name="Amount Adjusted for D/C" dataDxfId="30" dataCellStyle="Comma">
      <calculatedColumnFormula>IF(total_spend[[#This Row],[Debit/Credit]]="Debit", total_spend[[#This Row],[Amount Spent]], total_spend[[#This Row],[Amount Spent]]*-1)</calculatedColumnFormula>
    </tableColumn>
    <tableColumn id="7" xr3:uid="{90BB19E7-B6A0-469B-8592-3792CC30FFF3}" name="Currency" dataDxfId="29"/>
    <tableColumn id="8" xr3:uid="{EAE7BBAF-C99F-4A27-B38A-C6B68A1D8B73}" name="Payment Method" dataDxfId="28"/>
    <tableColumn id="9" xr3:uid="{29398B36-47A5-4FBC-B21B-94C02FFC2E02}" name="Notes+"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FE7A8-5AAA-4AAC-BFF0-10F756D6C61A}" name="artist_info" displayName="artist_info" ref="A1:Q43" totalsRowShown="0" headerRowDxfId="26" headerRowBorderDxfId="25" tableBorderDxfId="24" totalsRowBorderDxfId="23">
  <autoFilter ref="A1:Q43" xr:uid="{37AFE7A8-5AAA-4AAC-BFF0-10F756D6C61A}"/>
  <tableColumns count="17">
    <tableColumn id="1" xr3:uid="{24D85894-3109-44C6-B985-3744FECBF6F5}" name="Month" dataDxfId="22"/>
    <tableColumn id="2" xr3:uid="{B0C5B3AF-584B-46B6-A9DC-65E49E42534E}" name="Artist Name" dataDxfId="6"/>
    <tableColumn id="4" xr3:uid="{27328628-73E3-4CC9-A843-A851A522CFAE}" name="Employment" dataDxfId="4"/>
    <tableColumn id="3" xr3:uid="{48826DE1-2C9F-4BE7-B9D1-C55C793B9E02}" name="Artwork Title" dataDxfId="5"/>
    <tableColumn id="7" xr3:uid="{B8D89493-7BE1-4DE7-8DBF-50F9BBBDD0A7}" name="Advance %" dataDxfId="21" dataCellStyle="Percent"/>
    <tableColumn id="31" xr3:uid="{B145CC35-9C87-44B1-8BCB-1F805A0E59D3}" name="Total Payment" dataDxfId="20" dataCellStyle="Comma"/>
    <tableColumn id="34" xr3:uid="{7918CB25-ED2C-48F2-90DD-4DF40204E7AE}" name="Advance Paid" dataDxfId="19" dataCellStyle="Comma">
      <calculatedColumnFormula>artist_info[[#This Row],[Total Payment]]*artist_info[[#This Row],[Advance %]]</calculatedColumnFormula>
    </tableColumn>
    <tableColumn id="9" xr3:uid="{932DE8D7-E6BD-4049-82A6-00C2645489CA}" name="Advance Payment Date" dataDxfId="18"/>
    <tableColumn id="33" xr3:uid="{89B24F9F-0844-4D98-9512-3000AFC7FE06}" name="Remaining Payment" dataDxfId="17" dataCellStyle="Comma">
      <calculatedColumnFormula>IF(artist_info[[#This Row],[Total Payment Status]]="Complete",0,artist_info[[#This Row],[Total Payment]]-artist_info[[#This Row],[Advance Paid]])</calculatedColumnFormula>
    </tableColumn>
    <tableColumn id="35" xr3:uid="{2412C6FE-FE44-4F97-ACAE-8008D3051E3A}" name="Total Amount Due" dataDxfId="16" dataCellStyle="Comma">
      <calculatedColumnFormula>IF(artist_info[[#This Row],[Total Payment Status]]="Complete",0,artist_info[[#This Row],[Total Payment]]-artist_info[[#This Row],[Advance Paid]])</calculatedColumnFormula>
    </tableColumn>
    <tableColumn id="36" xr3:uid="{504FC8A8-CC33-4F8B-9927-BC8B4224993B}" name="Total Amount Paid" dataDxfId="15" dataCellStyle="Comma">
      <calculatedColumnFormula>IF(artist_info[[#This Row],[Total Payment Status]]="Complete", artist_info[[#This Row],[Total Payment]], IF(AND(artist_info[[#This Row],[Total Payment Status]]="Pending",artist_info[[#This Row],[Advance Paid]] = 0), 0, artist_info[[#This Row],[Advance Paid]]))</calculatedColumnFormula>
    </tableColumn>
    <tableColumn id="11" xr3:uid="{B886D8B0-9538-44D5-B587-4B2AA95CEE1D}" name="Remaining Forecast Payment Date" dataDxfId="14"/>
    <tableColumn id="5" xr3:uid="{908F5EA9-EB55-4BB9-AB76-1CB4A69019B2}" name="Remaining Actual Payment Date" dataDxfId="13"/>
    <tableColumn id="32" xr3:uid="{5D1D1F16-8974-49A2-A980-C47422F55D7A}" name="Work Status" dataDxfId="12">
      <calculatedColumnFormula>IF(artist_info[[#This Row],[Total Payment Status]]="Complete","Complete","In Progress")</calculatedColumnFormula>
    </tableColumn>
    <tableColumn id="12" xr3:uid="{2107B714-8EA0-4914-9AB5-5832C963F031}" name="Total Payment Status" dataDxfId="11"/>
    <tableColumn id="28" xr3:uid="{29E015D8-1700-4E98-83D6-91F1C5AD9D34}" name="Currency" dataDxfId="10" dataCellStyle="Comma"/>
    <tableColumn id="13" xr3:uid="{43353FD5-8F5D-41E1-9470-6DFDA60565D5}" name="Notes"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7C32-F037-48F2-BDCB-5754D2A7602D}">
  <dimension ref="A1:J92"/>
  <sheetViews>
    <sheetView tabSelected="1" workbookViewId="0">
      <selection activeCell="B81" sqref="B81"/>
    </sheetView>
  </sheetViews>
  <sheetFormatPr defaultRowHeight="14.25" x14ac:dyDescent="0.45"/>
  <cols>
    <col min="1" max="1" width="14.1328125" style="3" bestFit="1" customWidth="1"/>
    <col min="2" max="2" width="14" bestFit="1" customWidth="1"/>
    <col min="3" max="3" width="42.73046875" customWidth="1"/>
    <col min="4" max="4" width="17.86328125" customWidth="1"/>
    <col min="5" max="5" width="17.73046875" customWidth="1"/>
    <col min="6" max="6" width="17.73046875" style="2" customWidth="1"/>
    <col min="7" max="7" width="26.1328125" style="2" bestFit="1" customWidth="1"/>
    <col min="8" max="8" width="11.3984375" customWidth="1"/>
    <col min="9" max="9" width="38.1328125" bestFit="1" customWidth="1"/>
    <col min="10" max="10" width="255.73046875" bestFit="1" customWidth="1"/>
  </cols>
  <sheetData>
    <row r="1" spans="1:10" x14ac:dyDescent="0.45">
      <c r="A1" s="20" t="s">
        <v>0</v>
      </c>
      <c r="B1" s="5" t="s">
        <v>1</v>
      </c>
      <c r="C1" s="5" t="s">
        <v>2</v>
      </c>
      <c r="D1" s="5" t="s">
        <v>3</v>
      </c>
      <c r="E1" s="5" t="s">
        <v>185</v>
      </c>
      <c r="F1" s="6" t="s">
        <v>4</v>
      </c>
      <c r="G1" s="6" t="s">
        <v>190</v>
      </c>
      <c r="H1" s="5" t="s">
        <v>5</v>
      </c>
      <c r="I1" s="5" t="s">
        <v>187</v>
      </c>
      <c r="J1" s="9" t="s">
        <v>7</v>
      </c>
    </row>
    <row r="2" spans="1:10" x14ac:dyDescent="0.45">
      <c r="A2" s="21">
        <v>45448</v>
      </c>
      <c r="B2" s="10" t="s">
        <v>195</v>
      </c>
      <c r="C2" s="10" t="s">
        <v>8</v>
      </c>
      <c r="D2" s="10" t="s">
        <v>9</v>
      </c>
      <c r="E2" s="10" t="s">
        <v>186</v>
      </c>
      <c r="F2" s="11">
        <v>245</v>
      </c>
      <c r="G2" s="11">
        <f>IF(total_spend[[#This Row],[Debit/Credit]]="Debit", total_spend[[#This Row],[Amount Spent]], total_spend[[#This Row],[Amount Spent]]*-1)</f>
        <v>245</v>
      </c>
      <c r="H2" s="10" t="s">
        <v>10</v>
      </c>
      <c r="I2" s="10" t="s">
        <v>11</v>
      </c>
      <c r="J2" s="14"/>
    </row>
    <row r="3" spans="1:10" x14ac:dyDescent="0.45">
      <c r="A3" s="21">
        <v>45455</v>
      </c>
      <c r="B3" s="10" t="s">
        <v>195</v>
      </c>
      <c r="C3" s="10" t="s">
        <v>12</v>
      </c>
      <c r="D3" s="10" t="s">
        <v>9</v>
      </c>
      <c r="E3" s="10" t="s">
        <v>186</v>
      </c>
      <c r="F3" s="11">
        <v>200</v>
      </c>
      <c r="G3" s="11">
        <f>IF(total_spend[[#This Row],[Debit/Credit]]="Debit", total_spend[[#This Row],[Amount Spent]], total_spend[[#This Row],[Amount Spent]]*-1)</f>
        <v>200</v>
      </c>
      <c r="H3" s="10" t="s">
        <v>10</v>
      </c>
      <c r="I3" s="10" t="s">
        <v>11</v>
      </c>
      <c r="J3" s="14"/>
    </row>
    <row r="4" spans="1:10" x14ac:dyDescent="0.45">
      <c r="A4" s="21">
        <v>45459</v>
      </c>
      <c r="B4" s="10" t="s">
        <v>195</v>
      </c>
      <c r="C4" s="10" t="s">
        <v>13</v>
      </c>
      <c r="D4" s="10" t="s">
        <v>14</v>
      </c>
      <c r="E4" s="10" t="s">
        <v>186</v>
      </c>
      <c r="F4" s="11">
        <v>175</v>
      </c>
      <c r="G4" s="11">
        <f>IF(total_spend[[#This Row],[Debit/Credit]]="Debit", total_spend[[#This Row],[Amount Spent]], total_spend[[#This Row],[Amount Spent]]*-1)</f>
        <v>175</v>
      </c>
      <c r="H4" s="10" t="s">
        <v>10</v>
      </c>
      <c r="I4" s="10" t="s">
        <v>11</v>
      </c>
      <c r="J4" s="14" t="s">
        <v>15</v>
      </c>
    </row>
    <row r="5" spans="1:10" x14ac:dyDescent="0.45">
      <c r="A5" s="21">
        <v>45459</v>
      </c>
      <c r="B5" s="15" t="s">
        <v>222</v>
      </c>
      <c r="C5" s="10" t="s">
        <v>16</v>
      </c>
      <c r="D5" s="10" t="s">
        <v>17</v>
      </c>
      <c r="E5" s="10" t="s">
        <v>186</v>
      </c>
      <c r="F5" s="11">
        <v>120</v>
      </c>
      <c r="G5" s="11">
        <f>IF(total_spend[[#This Row],[Debit/Credit]]="Debit", total_spend[[#This Row],[Amount Spent]], total_spend[[#This Row],[Amount Spent]]*-1)</f>
        <v>120</v>
      </c>
      <c r="H5" s="10" t="s">
        <v>10</v>
      </c>
      <c r="I5" s="10" t="s">
        <v>11</v>
      </c>
      <c r="J5" s="14"/>
    </row>
    <row r="6" spans="1:10" x14ac:dyDescent="0.45">
      <c r="A6" s="21">
        <v>45467</v>
      </c>
      <c r="B6" s="10" t="s">
        <v>195</v>
      </c>
      <c r="C6" s="10" t="s">
        <v>18</v>
      </c>
      <c r="D6" s="10" t="s">
        <v>9</v>
      </c>
      <c r="E6" s="10" t="s">
        <v>186</v>
      </c>
      <c r="F6" s="11">
        <v>375</v>
      </c>
      <c r="G6" s="11">
        <f>IF(total_spend[[#This Row],[Debit/Credit]]="Debit", total_spend[[#This Row],[Amount Spent]], total_spend[[#This Row],[Amount Spent]]*-1)</f>
        <v>375</v>
      </c>
      <c r="H6" s="10" t="s">
        <v>10</v>
      </c>
      <c r="I6" s="10" t="s">
        <v>11</v>
      </c>
      <c r="J6" s="14" t="s">
        <v>19</v>
      </c>
    </row>
    <row r="7" spans="1:10" x14ac:dyDescent="0.45">
      <c r="A7" s="21">
        <v>45475</v>
      </c>
      <c r="B7" s="10" t="s">
        <v>195</v>
      </c>
      <c r="C7" s="10" t="s">
        <v>20</v>
      </c>
      <c r="D7" s="10" t="s">
        <v>9</v>
      </c>
      <c r="E7" s="10" t="s">
        <v>186</v>
      </c>
      <c r="F7" s="11">
        <v>375</v>
      </c>
      <c r="G7" s="11">
        <f>IF(total_spend[[#This Row],[Debit/Credit]]="Debit", total_spend[[#This Row],[Amount Spent]], total_spend[[#This Row],[Amount Spent]]*-1)</f>
        <v>375</v>
      </c>
      <c r="H7" s="10" t="s">
        <v>10</v>
      </c>
      <c r="I7" s="10" t="s">
        <v>11</v>
      </c>
      <c r="J7" s="14" t="s">
        <v>21</v>
      </c>
    </row>
    <row r="8" spans="1:10" x14ac:dyDescent="0.45">
      <c r="A8" s="21">
        <v>45475</v>
      </c>
      <c r="B8" s="15" t="s">
        <v>222</v>
      </c>
      <c r="C8" s="10" t="s">
        <v>22</v>
      </c>
      <c r="D8" s="10" t="s">
        <v>17</v>
      </c>
      <c r="E8" s="10" t="s">
        <v>186</v>
      </c>
      <c r="F8" s="11">
        <v>105</v>
      </c>
      <c r="G8" s="11">
        <f>IF(total_spend[[#This Row],[Debit/Credit]]="Debit", total_spend[[#This Row],[Amount Spent]], total_spend[[#This Row],[Amount Spent]]*-1)</f>
        <v>105</v>
      </c>
      <c r="H8" s="10" t="s">
        <v>10</v>
      </c>
      <c r="I8" s="10" t="s">
        <v>11</v>
      </c>
      <c r="J8" s="14"/>
    </row>
    <row r="9" spans="1:10" x14ac:dyDescent="0.45">
      <c r="A9" s="21">
        <v>45479</v>
      </c>
      <c r="B9" s="10" t="s">
        <v>195</v>
      </c>
      <c r="C9" s="10" t="s">
        <v>23</v>
      </c>
      <c r="D9" s="10" t="s">
        <v>9</v>
      </c>
      <c r="E9" s="10" t="s">
        <v>186</v>
      </c>
      <c r="F9" s="11">
        <v>375</v>
      </c>
      <c r="G9" s="11">
        <f>IF(total_spend[[#This Row],[Debit/Credit]]="Debit", total_spend[[#This Row],[Amount Spent]], total_spend[[#This Row],[Amount Spent]]*-1)</f>
        <v>375</v>
      </c>
      <c r="H9" s="10" t="s">
        <v>10</v>
      </c>
      <c r="I9" s="10" t="s">
        <v>11</v>
      </c>
      <c r="J9" s="14" t="s">
        <v>24</v>
      </c>
    </row>
    <row r="10" spans="1:10" x14ac:dyDescent="0.45">
      <c r="A10" s="21">
        <v>45488</v>
      </c>
      <c r="B10" s="10" t="s">
        <v>195</v>
      </c>
      <c r="C10" s="10" t="s">
        <v>25</v>
      </c>
      <c r="D10" s="10" t="s">
        <v>9</v>
      </c>
      <c r="E10" s="10" t="s">
        <v>186</v>
      </c>
      <c r="F10" s="11">
        <v>375</v>
      </c>
      <c r="G10" s="11">
        <f>IF(total_spend[[#This Row],[Debit/Credit]]="Debit", total_spend[[#This Row],[Amount Spent]], total_spend[[#This Row],[Amount Spent]]*-1)</f>
        <v>375</v>
      </c>
      <c r="H10" s="10" t="s">
        <v>10</v>
      </c>
      <c r="I10" s="10" t="s">
        <v>11</v>
      </c>
      <c r="J10" s="14" t="s">
        <v>26</v>
      </c>
    </row>
    <row r="11" spans="1:10" x14ac:dyDescent="0.45">
      <c r="A11" s="21">
        <v>45494</v>
      </c>
      <c r="B11" s="10" t="s">
        <v>195</v>
      </c>
      <c r="C11" s="10" t="s">
        <v>27</v>
      </c>
      <c r="D11" s="10" t="s">
        <v>9</v>
      </c>
      <c r="E11" s="10" t="s">
        <v>186</v>
      </c>
      <c r="F11" s="11">
        <v>375</v>
      </c>
      <c r="G11" s="11">
        <f>IF(total_spend[[#This Row],[Debit/Credit]]="Debit", total_spend[[#This Row],[Amount Spent]], total_spend[[#This Row],[Amount Spent]]*-1)</f>
        <v>375</v>
      </c>
      <c r="H11" s="10" t="s">
        <v>10</v>
      </c>
      <c r="I11" s="10" t="s">
        <v>11</v>
      </c>
      <c r="J11" s="14" t="s">
        <v>28</v>
      </c>
    </row>
    <row r="12" spans="1:10" x14ac:dyDescent="0.45">
      <c r="A12" s="21">
        <v>45502</v>
      </c>
      <c r="B12" s="10" t="s">
        <v>195</v>
      </c>
      <c r="C12" s="10" t="s">
        <v>29</v>
      </c>
      <c r="D12" s="10" t="s">
        <v>9</v>
      </c>
      <c r="E12" s="10" t="s">
        <v>186</v>
      </c>
      <c r="F12" s="11">
        <v>375</v>
      </c>
      <c r="G12" s="11">
        <f>IF(total_spend[[#This Row],[Debit/Credit]]="Debit", total_spend[[#This Row],[Amount Spent]], total_spend[[#This Row],[Amount Spent]]*-1)</f>
        <v>375</v>
      </c>
      <c r="H12" s="10" t="s">
        <v>10</v>
      </c>
      <c r="I12" s="10" t="s">
        <v>11</v>
      </c>
      <c r="J12" s="14" t="s">
        <v>30</v>
      </c>
    </row>
    <row r="13" spans="1:10" x14ac:dyDescent="0.45">
      <c r="A13" s="21">
        <v>45509</v>
      </c>
      <c r="B13" s="10" t="s">
        <v>195</v>
      </c>
      <c r="C13" s="10" t="s">
        <v>31</v>
      </c>
      <c r="D13" s="10" t="s">
        <v>9</v>
      </c>
      <c r="E13" s="10" t="s">
        <v>186</v>
      </c>
      <c r="F13" s="11">
        <v>375</v>
      </c>
      <c r="G13" s="11">
        <f>IF(total_spend[[#This Row],[Debit/Credit]]="Debit", total_spend[[#This Row],[Amount Spent]], total_spend[[#This Row],[Amount Spent]]*-1)</f>
        <v>375</v>
      </c>
      <c r="H13" s="10" t="s">
        <v>10</v>
      </c>
      <c r="I13" s="10" t="s">
        <v>11</v>
      </c>
      <c r="J13" s="14" t="s">
        <v>32</v>
      </c>
    </row>
    <row r="14" spans="1:10" x14ac:dyDescent="0.45">
      <c r="A14" s="21">
        <v>45510</v>
      </c>
      <c r="B14" s="10" t="s">
        <v>184</v>
      </c>
      <c r="C14" s="10" t="s">
        <v>33</v>
      </c>
      <c r="D14" s="10" t="s">
        <v>34</v>
      </c>
      <c r="E14" s="10" t="s">
        <v>186</v>
      </c>
      <c r="F14" s="11">
        <v>4800</v>
      </c>
      <c r="G14" s="11">
        <f>IF(total_spend[[#This Row],[Debit/Credit]]="Debit", total_spend[[#This Row],[Amount Spent]], total_spend[[#This Row],[Amount Spent]]*-1)</f>
        <v>4800</v>
      </c>
      <c r="H14" s="10" t="s">
        <v>10</v>
      </c>
      <c r="I14" s="10" t="s">
        <v>35</v>
      </c>
      <c r="J14" s="14" t="s">
        <v>36</v>
      </c>
    </row>
    <row r="15" spans="1:10" x14ac:dyDescent="0.45">
      <c r="A15" s="21">
        <v>45520</v>
      </c>
      <c r="B15" s="10" t="s">
        <v>195</v>
      </c>
      <c r="C15" s="10" t="s">
        <v>37</v>
      </c>
      <c r="D15" s="10" t="s">
        <v>164</v>
      </c>
      <c r="E15" s="10" t="s">
        <v>186</v>
      </c>
      <c r="F15" s="11">
        <v>178</v>
      </c>
      <c r="G15" s="11">
        <f>IF(total_spend[[#This Row],[Debit/Credit]]="Debit", total_spend[[#This Row],[Amount Spent]], total_spend[[#This Row],[Amount Spent]]*-1)</f>
        <v>178</v>
      </c>
      <c r="H15" s="10" t="s">
        <v>10</v>
      </c>
      <c r="I15" s="10" t="s">
        <v>11</v>
      </c>
      <c r="J15" s="14" t="s">
        <v>38</v>
      </c>
    </row>
    <row r="16" spans="1:10" x14ac:dyDescent="0.45">
      <c r="A16" s="21">
        <v>45537</v>
      </c>
      <c r="B16" s="10" t="s">
        <v>195</v>
      </c>
      <c r="C16" s="10" t="s">
        <v>39</v>
      </c>
      <c r="D16" s="10" t="s">
        <v>164</v>
      </c>
      <c r="E16" s="10" t="s">
        <v>186</v>
      </c>
      <c r="F16" s="11">
        <v>357</v>
      </c>
      <c r="G16" s="11">
        <f>IF(total_spend[[#This Row],[Debit/Credit]]="Debit", total_spend[[#This Row],[Amount Spent]], total_spend[[#This Row],[Amount Spent]]*-1)</f>
        <v>357</v>
      </c>
      <c r="H16" s="10" t="s">
        <v>10</v>
      </c>
      <c r="I16" s="10" t="s">
        <v>11</v>
      </c>
      <c r="J16" s="14" t="s">
        <v>40</v>
      </c>
    </row>
    <row r="17" spans="1:10" x14ac:dyDescent="0.45">
      <c r="A17" s="21">
        <v>45552</v>
      </c>
      <c r="B17" s="10" t="s">
        <v>183</v>
      </c>
      <c r="C17" s="10" t="s">
        <v>41</v>
      </c>
      <c r="D17" s="10" t="s">
        <v>42</v>
      </c>
      <c r="E17" s="10" t="s">
        <v>186</v>
      </c>
      <c r="F17" s="11">
        <v>155</v>
      </c>
      <c r="G17" s="11">
        <f>IF(total_spend[[#This Row],[Debit/Credit]]="Debit", total_spend[[#This Row],[Amount Spent]], total_spend[[#This Row],[Amount Spent]]*-1)</f>
        <v>155</v>
      </c>
      <c r="H17" s="10" t="s">
        <v>10</v>
      </c>
      <c r="I17" s="10" t="s">
        <v>11</v>
      </c>
      <c r="J17" s="14" t="s">
        <v>43</v>
      </c>
    </row>
    <row r="18" spans="1:10" x14ac:dyDescent="0.45">
      <c r="A18" s="21">
        <v>45565</v>
      </c>
      <c r="B18" s="10" t="s">
        <v>183</v>
      </c>
      <c r="C18" s="10" t="s">
        <v>44</v>
      </c>
      <c r="D18" s="10" t="s">
        <v>42</v>
      </c>
      <c r="E18" s="10" t="s">
        <v>186</v>
      </c>
      <c r="F18" s="11">
        <v>155</v>
      </c>
      <c r="G18" s="11">
        <f>IF(total_spend[[#This Row],[Debit/Credit]]="Debit", total_spend[[#This Row],[Amount Spent]], total_spend[[#This Row],[Amount Spent]]*-1)</f>
        <v>155</v>
      </c>
      <c r="H18" s="10" t="s">
        <v>10</v>
      </c>
      <c r="I18" s="10" t="s">
        <v>11</v>
      </c>
      <c r="J18" s="14" t="s">
        <v>45</v>
      </c>
    </row>
    <row r="19" spans="1:10" x14ac:dyDescent="0.45">
      <c r="A19" s="21">
        <v>45574</v>
      </c>
      <c r="B19" s="10" t="s">
        <v>195</v>
      </c>
      <c r="C19" s="10" t="s">
        <v>46</v>
      </c>
      <c r="D19" s="10" t="s">
        <v>164</v>
      </c>
      <c r="E19" s="10" t="s">
        <v>186</v>
      </c>
      <c r="F19" s="11">
        <v>713</v>
      </c>
      <c r="G19" s="11">
        <f>IF(total_spend[[#This Row],[Debit/Credit]]="Debit", total_spend[[#This Row],[Amount Spent]], total_spend[[#This Row],[Amount Spent]]*-1)</f>
        <v>713</v>
      </c>
      <c r="H19" s="10" t="s">
        <v>10</v>
      </c>
      <c r="I19" s="10" t="s">
        <v>47</v>
      </c>
      <c r="J19" s="14" t="s">
        <v>48</v>
      </c>
    </row>
    <row r="20" spans="1:10" x14ac:dyDescent="0.45">
      <c r="A20" s="21">
        <v>45600</v>
      </c>
      <c r="B20" s="10" t="s">
        <v>183</v>
      </c>
      <c r="C20" s="10" t="s">
        <v>49</v>
      </c>
      <c r="D20" s="10" t="s">
        <v>42</v>
      </c>
      <c r="E20" s="10" t="s">
        <v>186</v>
      </c>
      <c r="F20" s="11">
        <v>150</v>
      </c>
      <c r="G20" s="11">
        <f>IF(total_spend[[#This Row],[Debit/Credit]]="Debit", total_spend[[#This Row],[Amount Spent]], total_spend[[#This Row],[Amount Spent]]*-1)</f>
        <v>150</v>
      </c>
      <c r="H20" s="10" t="s">
        <v>10</v>
      </c>
      <c r="I20" s="10" t="s">
        <v>11</v>
      </c>
      <c r="J20" s="14" t="s">
        <v>50</v>
      </c>
    </row>
    <row r="21" spans="1:10" x14ac:dyDescent="0.45">
      <c r="A21" s="21">
        <v>45610</v>
      </c>
      <c r="B21" s="10" t="s">
        <v>195</v>
      </c>
      <c r="C21" s="10" t="s">
        <v>51</v>
      </c>
      <c r="D21" s="10" t="s">
        <v>164</v>
      </c>
      <c r="E21" s="10" t="s">
        <v>186</v>
      </c>
      <c r="F21" s="11">
        <v>713</v>
      </c>
      <c r="G21" s="11">
        <f>IF(total_spend[[#This Row],[Debit/Credit]]="Debit", total_spend[[#This Row],[Amount Spent]], total_spend[[#This Row],[Amount Spent]]*-1)</f>
        <v>713</v>
      </c>
      <c r="H21" s="10" t="s">
        <v>10</v>
      </c>
      <c r="I21" s="10" t="s">
        <v>47</v>
      </c>
      <c r="J21" s="14" t="s">
        <v>52</v>
      </c>
    </row>
    <row r="22" spans="1:10" x14ac:dyDescent="0.45">
      <c r="A22" s="21">
        <v>45625</v>
      </c>
      <c r="B22" s="15" t="s">
        <v>222</v>
      </c>
      <c r="C22" s="10" t="s">
        <v>53</v>
      </c>
      <c r="D22" s="10" t="s">
        <v>54</v>
      </c>
      <c r="E22" s="10" t="s">
        <v>186</v>
      </c>
      <c r="F22" s="11">
        <v>200</v>
      </c>
      <c r="G22" s="11">
        <f>IF(total_spend[[#This Row],[Debit/Credit]]="Debit", total_spend[[#This Row],[Amount Spent]], total_spend[[#This Row],[Amount Spent]]*-1)</f>
        <v>200</v>
      </c>
      <c r="H22" s="10" t="s">
        <v>10</v>
      </c>
      <c r="I22" s="10" t="s">
        <v>11</v>
      </c>
      <c r="J22" s="14" t="s">
        <v>55</v>
      </c>
    </row>
    <row r="23" spans="1:10" x14ac:dyDescent="0.45">
      <c r="A23" s="21">
        <v>45630</v>
      </c>
      <c r="B23" s="15" t="s">
        <v>222</v>
      </c>
      <c r="C23" s="10" t="s">
        <v>56</v>
      </c>
      <c r="D23" s="10" t="s">
        <v>54</v>
      </c>
      <c r="E23" s="10" t="s">
        <v>186</v>
      </c>
      <c r="F23" s="11">
        <v>200</v>
      </c>
      <c r="G23" s="11">
        <f>IF(total_spend[[#This Row],[Debit/Credit]]="Debit", total_spend[[#This Row],[Amount Spent]], total_spend[[#This Row],[Amount Spent]]*-1)</f>
        <v>200</v>
      </c>
      <c r="H23" s="10" t="s">
        <v>10</v>
      </c>
      <c r="I23" s="10" t="s">
        <v>11</v>
      </c>
      <c r="J23" s="14" t="s">
        <v>57</v>
      </c>
    </row>
    <row r="24" spans="1:10" x14ac:dyDescent="0.45">
      <c r="A24" s="21">
        <v>45630</v>
      </c>
      <c r="B24" s="15" t="s">
        <v>222</v>
      </c>
      <c r="C24" s="10" t="s">
        <v>58</v>
      </c>
      <c r="D24" s="10" t="s">
        <v>54</v>
      </c>
      <c r="E24" s="10" t="s">
        <v>186</v>
      </c>
      <c r="F24" s="11">
        <v>150</v>
      </c>
      <c r="G24" s="11">
        <f>IF(total_spend[[#This Row],[Debit/Credit]]="Debit", total_spend[[#This Row],[Amount Spent]], total_spend[[#This Row],[Amount Spent]]*-1)</f>
        <v>150</v>
      </c>
      <c r="H24" s="10" t="s">
        <v>10</v>
      </c>
      <c r="I24" s="10" t="s">
        <v>11</v>
      </c>
      <c r="J24" s="14" t="s">
        <v>59</v>
      </c>
    </row>
    <row r="25" spans="1:10" x14ac:dyDescent="0.45">
      <c r="A25" s="21">
        <v>45631</v>
      </c>
      <c r="B25" s="10" t="s">
        <v>195</v>
      </c>
      <c r="C25" s="10" t="s">
        <v>60</v>
      </c>
      <c r="D25" s="10" t="s">
        <v>164</v>
      </c>
      <c r="E25" s="10" t="s">
        <v>186</v>
      </c>
      <c r="F25" s="11">
        <v>709</v>
      </c>
      <c r="G25" s="11">
        <f>IF(total_spend[[#This Row],[Debit/Credit]]="Debit", total_spend[[#This Row],[Amount Spent]], total_spend[[#This Row],[Amount Spent]]*-1)</f>
        <v>709</v>
      </c>
      <c r="H25" s="10" t="s">
        <v>10</v>
      </c>
      <c r="I25" s="10" t="s">
        <v>47</v>
      </c>
      <c r="J25" s="14" t="s">
        <v>61</v>
      </c>
    </row>
    <row r="26" spans="1:10" x14ac:dyDescent="0.45">
      <c r="A26" s="21">
        <v>45633</v>
      </c>
      <c r="B26" s="15" t="s">
        <v>222</v>
      </c>
      <c r="C26" s="10" t="s">
        <v>62</v>
      </c>
      <c r="D26" s="10" t="s">
        <v>54</v>
      </c>
      <c r="E26" s="10" t="s">
        <v>186</v>
      </c>
      <c r="F26" s="11">
        <v>150</v>
      </c>
      <c r="G26" s="11">
        <f>IF(total_spend[[#This Row],[Debit/Credit]]="Debit", total_spend[[#This Row],[Amount Spent]], total_spend[[#This Row],[Amount Spent]]*-1)</f>
        <v>150</v>
      </c>
      <c r="H26" s="10" t="s">
        <v>10</v>
      </c>
      <c r="I26" s="10" t="s">
        <v>11</v>
      </c>
      <c r="J26" s="14" t="s">
        <v>63</v>
      </c>
    </row>
    <row r="27" spans="1:10" x14ac:dyDescent="0.45">
      <c r="A27" s="21">
        <v>45635</v>
      </c>
      <c r="B27" s="15" t="s">
        <v>222</v>
      </c>
      <c r="C27" s="10" t="s">
        <v>64</v>
      </c>
      <c r="D27" s="10" t="s">
        <v>54</v>
      </c>
      <c r="E27" s="10" t="s">
        <v>186</v>
      </c>
      <c r="F27" s="11">
        <v>300</v>
      </c>
      <c r="G27" s="11">
        <f>IF(total_spend[[#This Row],[Debit/Credit]]="Debit", total_spend[[#This Row],[Amount Spent]], total_spend[[#This Row],[Amount Spent]]*-1)</f>
        <v>300</v>
      </c>
      <c r="H27" s="10" t="s">
        <v>10</v>
      </c>
      <c r="I27" s="10" t="s">
        <v>11</v>
      </c>
      <c r="J27" s="14" t="s">
        <v>65</v>
      </c>
    </row>
    <row r="28" spans="1:10" x14ac:dyDescent="0.45">
      <c r="A28" s="21">
        <v>45645</v>
      </c>
      <c r="B28" s="10" t="s">
        <v>66</v>
      </c>
      <c r="C28" s="10" t="s">
        <v>67</v>
      </c>
      <c r="D28" s="10" t="s">
        <v>68</v>
      </c>
      <c r="E28" s="10" t="s">
        <v>186</v>
      </c>
      <c r="F28" s="11">
        <v>109</v>
      </c>
      <c r="G28" s="11">
        <f>IF(total_spend[[#This Row],[Debit/Credit]]="Debit", total_spend[[#This Row],[Amount Spent]], total_spend[[#This Row],[Amount Spent]]*-1)</f>
        <v>109</v>
      </c>
      <c r="H28" s="10" t="s">
        <v>10</v>
      </c>
      <c r="I28" s="10" t="s">
        <v>47</v>
      </c>
      <c r="J28" s="14" t="s">
        <v>69</v>
      </c>
    </row>
    <row r="29" spans="1:10" x14ac:dyDescent="0.45">
      <c r="A29" s="21">
        <v>45649</v>
      </c>
      <c r="B29" s="15" t="s">
        <v>222</v>
      </c>
      <c r="C29" s="10" t="s">
        <v>70</v>
      </c>
      <c r="D29" s="10" t="s">
        <v>54</v>
      </c>
      <c r="E29" s="10" t="s">
        <v>186</v>
      </c>
      <c r="F29" s="11">
        <v>350</v>
      </c>
      <c r="G29" s="11">
        <f>IF(total_spend[[#This Row],[Debit/Credit]]="Debit", total_spend[[#This Row],[Amount Spent]], total_spend[[#This Row],[Amount Spent]]*-1)</f>
        <v>350</v>
      </c>
      <c r="H29" s="10" t="s">
        <v>10</v>
      </c>
      <c r="I29" s="10" t="s">
        <v>11</v>
      </c>
      <c r="J29" s="14" t="s">
        <v>71</v>
      </c>
    </row>
    <row r="30" spans="1:10" x14ac:dyDescent="0.45">
      <c r="A30" s="21">
        <v>45645</v>
      </c>
      <c r="B30" s="10" t="s">
        <v>195</v>
      </c>
      <c r="C30" s="10" t="s">
        <v>72</v>
      </c>
      <c r="D30" s="10" t="s">
        <v>189</v>
      </c>
      <c r="E30" s="10" t="s">
        <v>186</v>
      </c>
      <c r="F30" s="11">
        <v>208</v>
      </c>
      <c r="G30" s="11">
        <f>IF(total_spend[[#This Row],[Debit/Credit]]="Debit", total_spend[[#This Row],[Amount Spent]], total_spend[[#This Row],[Amount Spent]]*-1)</f>
        <v>208</v>
      </c>
      <c r="H30" s="10" t="s">
        <v>10</v>
      </c>
      <c r="I30" s="10" t="s">
        <v>11</v>
      </c>
      <c r="J30" s="14" t="s">
        <v>73</v>
      </c>
    </row>
    <row r="31" spans="1:10" x14ac:dyDescent="0.45">
      <c r="A31" s="21">
        <v>45659</v>
      </c>
      <c r="B31" s="10" t="s">
        <v>195</v>
      </c>
      <c r="C31" s="10" t="s">
        <v>74</v>
      </c>
      <c r="D31" s="10" t="s">
        <v>164</v>
      </c>
      <c r="E31" s="10" t="s">
        <v>186</v>
      </c>
      <c r="F31" s="11">
        <v>787.65</v>
      </c>
      <c r="G31" s="11">
        <f>IF(total_spend[[#This Row],[Debit/Credit]]="Debit", total_spend[[#This Row],[Amount Spent]], total_spend[[#This Row],[Amount Spent]]*-1)</f>
        <v>787.65</v>
      </c>
      <c r="H31" s="10" t="s">
        <v>10</v>
      </c>
      <c r="I31" s="10" t="s">
        <v>47</v>
      </c>
      <c r="J31" s="14" t="s">
        <v>75</v>
      </c>
    </row>
    <row r="32" spans="1:10" x14ac:dyDescent="0.45">
      <c r="A32" s="21">
        <v>45660</v>
      </c>
      <c r="B32" s="15" t="s">
        <v>222</v>
      </c>
      <c r="C32" s="10" t="s">
        <v>76</v>
      </c>
      <c r="D32" s="10" t="s">
        <v>77</v>
      </c>
      <c r="E32" s="10" t="s">
        <v>186</v>
      </c>
      <c r="F32" s="11">
        <v>221</v>
      </c>
      <c r="G32" s="11">
        <f>IF(total_spend[[#This Row],[Debit/Credit]]="Debit", total_spend[[#This Row],[Amount Spent]], total_spend[[#This Row],[Amount Spent]]*-1)</f>
        <v>221</v>
      </c>
      <c r="H32" s="10" t="s">
        <v>10</v>
      </c>
      <c r="I32" s="10" t="s">
        <v>11</v>
      </c>
      <c r="J32" s="14" t="s">
        <v>78</v>
      </c>
    </row>
    <row r="33" spans="1:10" x14ac:dyDescent="0.45">
      <c r="A33" s="21">
        <v>45674</v>
      </c>
      <c r="B33" s="10" t="s">
        <v>195</v>
      </c>
      <c r="C33" s="10" t="s">
        <v>79</v>
      </c>
      <c r="D33" s="10" t="s">
        <v>80</v>
      </c>
      <c r="E33" s="10" t="s">
        <v>186</v>
      </c>
      <c r="F33" s="11">
        <v>31.25</v>
      </c>
      <c r="G33" s="11">
        <f>IF(total_spend[[#This Row],[Debit/Credit]]="Debit", total_spend[[#This Row],[Amount Spent]], total_spend[[#This Row],[Amount Spent]]*-1)</f>
        <v>31.25</v>
      </c>
      <c r="H33" s="10" t="s">
        <v>10</v>
      </c>
      <c r="I33" s="10" t="s">
        <v>11</v>
      </c>
      <c r="J33" s="14" t="s">
        <v>81</v>
      </c>
    </row>
    <row r="34" spans="1:10" x14ac:dyDescent="0.45">
      <c r="A34" s="21">
        <v>45674</v>
      </c>
      <c r="B34" s="10" t="s">
        <v>82</v>
      </c>
      <c r="C34" s="10" t="s">
        <v>83</v>
      </c>
      <c r="D34" s="10" t="s">
        <v>196</v>
      </c>
      <c r="E34" s="10" t="s">
        <v>186</v>
      </c>
      <c r="F34" s="11">
        <v>88</v>
      </c>
      <c r="G34" s="11">
        <f>IF(total_spend[[#This Row],[Debit/Credit]]="Debit", total_spend[[#This Row],[Amount Spent]], total_spend[[#This Row],[Amount Spent]]*-1)</f>
        <v>88</v>
      </c>
      <c r="H34" s="10" t="s">
        <v>10</v>
      </c>
      <c r="I34" s="10" t="s">
        <v>11</v>
      </c>
      <c r="J34" s="14" t="s">
        <v>85</v>
      </c>
    </row>
    <row r="35" spans="1:10" x14ac:dyDescent="0.45">
      <c r="A35" s="21">
        <v>45677</v>
      </c>
      <c r="B35" s="10" t="s">
        <v>86</v>
      </c>
      <c r="C35" s="10" t="s">
        <v>87</v>
      </c>
      <c r="D35" s="10" t="s">
        <v>68</v>
      </c>
      <c r="E35" s="10" t="s">
        <v>186</v>
      </c>
      <c r="F35" s="11">
        <v>110</v>
      </c>
      <c r="G35" s="11">
        <f>IF(total_spend[[#This Row],[Debit/Credit]]="Debit", total_spend[[#This Row],[Amount Spent]], total_spend[[#This Row],[Amount Spent]]*-1)</f>
        <v>110</v>
      </c>
      <c r="H35" s="10" t="s">
        <v>10</v>
      </c>
      <c r="I35" s="10" t="s">
        <v>47</v>
      </c>
      <c r="J35" s="14" t="s">
        <v>88</v>
      </c>
    </row>
    <row r="36" spans="1:10" x14ac:dyDescent="0.45">
      <c r="A36" s="21">
        <v>45679</v>
      </c>
      <c r="B36" s="10" t="s">
        <v>195</v>
      </c>
      <c r="C36" s="10" t="s">
        <v>89</v>
      </c>
      <c r="D36" s="10" t="s">
        <v>90</v>
      </c>
      <c r="E36" s="10" t="s">
        <v>186</v>
      </c>
      <c r="F36" s="11">
        <v>62.5</v>
      </c>
      <c r="G36" s="11">
        <f>IF(total_spend[[#This Row],[Debit/Credit]]="Debit", total_spend[[#This Row],[Amount Spent]], total_spend[[#This Row],[Amount Spent]]*-1)</f>
        <v>62.5</v>
      </c>
      <c r="H36" s="10" t="s">
        <v>10</v>
      </c>
      <c r="I36" s="10" t="s">
        <v>11</v>
      </c>
      <c r="J36" s="14" t="s">
        <v>91</v>
      </c>
    </row>
    <row r="37" spans="1:10" x14ac:dyDescent="0.45">
      <c r="A37" s="21">
        <v>45679</v>
      </c>
      <c r="B37" s="10" t="s">
        <v>183</v>
      </c>
      <c r="C37" s="10" t="s">
        <v>92</v>
      </c>
      <c r="D37" s="10" t="s">
        <v>42</v>
      </c>
      <c r="E37" s="10" t="s">
        <v>186</v>
      </c>
      <c r="F37" s="11">
        <v>300</v>
      </c>
      <c r="G37" s="11">
        <f>IF(total_spend[[#This Row],[Debit/Credit]]="Debit", total_spend[[#This Row],[Amount Spent]], total_spend[[#This Row],[Amount Spent]]*-1)</f>
        <v>300</v>
      </c>
      <c r="H37" s="10" t="s">
        <v>10</v>
      </c>
      <c r="I37" s="10" t="s">
        <v>11</v>
      </c>
      <c r="J37" s="14" t="s">
        <v>93</v>
      </c>
    </row>
    <row r="38" spans="1:10" x14ac:dyDescent="0.45">
      <c r="A38" s="21">
        <v>45680</v>
      </c>
      <c r="B38" s="10" t="s">
        <v>195</v>
      </c>
      <c r="C38" s="10" t="s">
        <v>94</v>
      </c>
      <c r="D38" s="10" t="s">
        <v>95</v>
      </c>
      <c r="E38" s="10" t="s">
        <v>186</v>
      </c>
      <c r="F38" s="11">
        <v>70</v>
      </c>
      <c r="G38" s="11">
        <f>IF(total_spend[[#This Row],[Debit/Credit]]="Debit", total_spend[[#This Row],[Amount Spent]], total_spend[[#This Row],[Amount Spent]]*-1)</f>
        <v>70</v>
      </c>
      <c r="H38" s="10" t="s">
        <v>10</v>
      </c>
      <c r="I38" s="10" t="s">
        <v>11</v>
      </c>
      <c r="J38" s="14" t="s">
        <v>96</v>
      </c>
    </row>
    <row r="39" spans="1:10" x14ac:dyDescent="0.45">
      <c r="A39" s="21">
        <v>45681</v>
      </c>
      <c r="B39" s="10" t="s">
        <v>195</v>
      </c>
      <c r="C39" s="10" t="s">
        <v>97</v>
      </c>
      <c r="D39" s="10" t="s">
        <v>98</v>
      </c>
      <c r="E39" s="10" t="s">
        <v>186</v>
      </c>
      <c r="F39" s="11">
        <v>62.5</v>
      </c>
      <c r="G39" s="11">
        <f>IF(total_spend[[#This Row],[Debit/Credit]]="Debit", total_spend[[#This Row],[Amount Spent]], total_spend[[#This Row],[Amount Spent]]*-1)</f>
        <v>62.5</v>
      </c>
      <c r="H39" s="10" t="s">
        <v>10</v>
      </c>
      <c r="I39" s="10" t="s">
        <v>11</v>
      </c>
      <c r="J39" s="14" t="s">
        <v>99</v>
      </c>
    </row>
    <row r="40" spans="1:10" x14ac:dyDescent="0.45">
      <c r="A40" s="21">
        <v>45684</v>
      </c>
      <c r="B40" s="10" t="s">
        <v>195</v>
      </c>
      <c r="C40" s="10" t="s">
        <v>100</v>
      </c>
      <c r="D40" s="10" t="s">
        <v>90</v>
      </c>
      <c r="E40" s="10" t="s">
        <v>186</v>
      </c>
      <c r="F40" s="11">
        <v>31.25</v>
      </c>
      <c r="G40" s="11">
        <f>IF(total_spend[[#This Row],[Debit/Credit]]="Debit", total_spend[[#This Row],[Amount Spent]], total_spend[[#This Row],[Amount Spent]]*-1)</f>
        <v>31.25</v>
      </c>
      <c r="H40" s="10" t="s">
        <v>10</v>
      </c>
      <c r="I40" s="10" t="s">
        <v>11</v>
      </c>
      <c r="J40" s="14" t="s">
        <v>101</v>
      </c>
    </row>
    <row r="41" spans="1:10" x14ac:dyDescent="0.45">
      <c r="A41" s="21">
        <v>45685</v>
      </c>
      <c r="B41" s="10" t="s">
        <v>102</v>
      </c>
      <c r="C41" s="10" t="s">
        <v>103</v>
      </c>
      <c r="D41" s="10" t="s">
        <v>104</v>
      </c>
      <c r="E41" s="10" t="s">
        <v>186</v>
      </c>
      <c r="F41" s="11">
        <v>84.95</v>
      </c>
      <c r="G41" s="11">
        <f>IF(total_spend[[#This Row],[Debit/Credit]]="Debit", total_spend[[#This Row],[Amount Spent]], total_spend[[#This Row],[Amount Spent]]*-1)</f>
        <v>84.95</v>
      </c>
      <c r="H41" s="10" t="s">
        <v>10</v>
      </c>
      <c r="I41" s="10" t="s">
        <v>105</v>
      </c>
      <c r="J41" s="14" t="s">
        <v>106</v>
      </c>
    </row>
    <row r="42" spans="1:10" x14ac:dyDescent="0.45">
      <c r="A42" s="21">
        <v>45685</v>
      </c>
      <c r="B42" s="15" t="s">
        <v>222</v>
      </c>
      <c r="C42" s="10" t="s">
        <v>107</v>
      </c>
      <c r="D42" s="10" t="s">
        <v>108</v>
      </c>
      <c r="E42" s="10" t="s">
        <v>186</v>
      </c>
      <c r="F42" s="11">
        <v>175</v>
      </c>
      <c r="G42" s="11">
        <f>IF(total_spend[[#This Row],[Debit/Credit]]="Debit", total_spend[[#This Row],[Amount Spent]], total_spend[[#This Row],[Amount Spent]]*-1)</f>
        <v>175</v>
      </c>
      <c r="H42" s="10" t="s">
        <v>10</v>
      </c>
      <c r="I42" s="10" t="s">
        <v>109</v>
      </c>
      <c r="J42" s="14" t="s">
        <v>110</v>
      </c>
    </row>
    <row r="43" spans="1:10" x14ac:dyDescent="0.45">
      <c r="A43" s="21">
        <v>45687</v>
      </c>
      <c r="B43" s="10" t="s">
        <v>195</v>
      </c>
      <c r="C43" s="10" t="s">
        <v>111</v>
      </c>
      <c r="D43" s="10" t="s">
        <v>112</v>
      </c>
      <c r="E43" s="10" t="s">
        <v>186</v>
      </c>
      <c r="F43" s="11">
        <v>75</v>
      </c>
      <c r="G43" s="11">
        <f>IF(total_spend[[#This Row],[Debit/Credit]]="Debit", total_spend[[#This Row],[Amount Spent]], total_spend[[#This Row],[Amount Spent]]*-1)</f>
        <v>75</v>
      </c>
      <c r="H43" s="10" t="s">
        <v>10</v>
      </c>
      <c r="I43" s="10" t="s">
        <v>11</v>
      </c>
      <c r="J43" s="14" t="s">
        <v>113</v>
      </c>
    </row>
    <row r="44" spans="1:10" x14ac:dyDescent="0.45">
      <c r="A44" s="21">
        <v>45688</v>
      </c>
      <c r="B44" s="10" t="s">
        <v>195</v>
      </c>
      <c r="C44" s="10" t="s">
        <v>114</v>
      </c>
      <c r="D44" s="10" t="s">
        <v>161</v>
      </c>
      <c r="E44" s="10" t="s">
        <v>186</v>
      </c>
      <c r="F44" s="11">
        <v>31.25</v>
      </c>
      <c r="G44" s="11">
        <f>IF(total_spend[[#This Row],[Debit/Credit]]="Debit", total_spend[[#This Row],[Amount Spent]], total_spend[[#This Row],[Amount Spent]]*-1)</f>
        <v>31.25</v>
      </c>
      <c r="H44" s="10" t="s">
        <v>10</v>
      </c>
      <c r="I44" s="10" t="s">
        <v>109</v>
      </c>
      <c r="J44" s="14" t="s">
        <v>115</v>
      </c>
    </row>
    <row r="45" spans="1:10" x14ac:dyDescent="0.45">
      <c r="A45" s="21">
        <v>45692</v>
      </c>
      <c r="B45" s="10" t="s">
        <v>195</v>
      </c>
      <c r="C45" s="10" t="s">
        <v>116</v>
      </c>
      <c r="D45" s="10" t="s">
        <v>164</v>
      </c>
      <c r="E45" s="10" t="s">
        <v>186</v>
      </c>
      <c r="F45" s="11">
        <v>689</v>
      </c>
      <c r="G45" s="11">
        <f>IF(total_spend[[#This Row],[Debit/Credit]]="Debit", total_spend[[#This Row],[Amount Spent]], total_spend[[#This Row],[Amount Spent]]*-1)</f>
        <v>689</v>
      </c>
      <c r="H45" s="10" t="s">
        <v>10</v>
      </c>
      <c r="I45" s="10" t="s">
        <v>47</v>
      </c>
      <c r="J45" s="14" t="s">
        <v>117</v>
      </c>
    </row>
    <row r="46" spans="1:10" x14ac:dyDescent="0.45">
      <c r="A46" s="21">
        <v>45692</v>
      </c>
      <c r="B46" s="15" t="s">
        <v>222</v>
      </c>
      <c r="C46" s="10" t="s">
        <v>118</v>
      </c>
      <c r="D46" s="10" t="s">
        <v>108</v>
      </c>
      <c r="E46" s="10" t="s">
        <v>186</v>
      </c>
      <c r="F46" s="11">
        <v>275</v>
      </c>
      <c r="G46" s="11">
        <f>IF(total_spend[[#This Row],[Debit/Credit]]="Debit", total_spend[[#This Row],[Amount Spent]], total_spend[[#This Row],[Amount Spent]]*-1)</f>
        <v>275</v>
      </c>
      <c r="H46" s="10" t="s">
        <v>10</v>
      </c>
      <c r="I46" s="10" t="s">
        <v>109</v>
      </c>
      <c r="J46" s="14" t="s">
        <v>119</v>
      </c>
    </row>
    <row r="47" spans="1:10" x14ac:dyDescent="0.45">
      <c r="A47" s="21">
        <v>45692</v>
      </c>
      <c r="B47" s="15" t="s">
        <v>222</v>
      </c>
      <c r="C47" s="10" t="s">
        <v>120</v>
      </c>
      <c r="D47" s="10" t="s">
        <v>108</v>
      </c>
      <c r="E47" s="10" t="s">
        <v>186</v>
      </c>
      <c r="F47" s="11">
        <v>150</v>
      </c>
      <c r="G47" s="11">
        <f>IF(total_spend[[#This Row],[Debit/Credit]]="Debit", total_spend[[#This Row],[Amount Spent]], total_spend[[#This Row],[Amount Spent]]*-1)</f>
        <v>150</v>
      </c>
      <c r="H47" s="10" t="s">
        <v>10</v>
      </c>
      <c r="I47" s="10" t="s">
        <v>109</v>
      </c>
      <c r="J47" s="14" t="s">
        <v>121</v>
      </c>
    </row>
    <row r="48" spans="1:10" x14ac:dyDescent="0.45">
      <c r="A48" s="21">
        <v>45693</v>
      </c>
      <c r="B48" s="10" t="s">
        <v>195</v>
      </c>
      <c r="C48" s="10" t="s">
        <v>122</v>
      </c>
      <c r="D48" s="10" t="s">
        <v>98</v>
      </c>
      <c r="E48" s="10" t="s">
        <v>186</v>
      </c>
      <c r="F48" s="11">
        <v>62.5</v>
      </c>
      <c r="G48" s="11">
        <f>IF(total_spend[[#This Row],[Debit/Credit]]="Debit", total_spend[[#This Row],[Amount Spent]], total_spend[[#This Row],[Amount Spent]]*-1)</f>
        <v>62.5</v>
      </c>
      <c r="H48" s="10" t="s">
        <v>10</v>
      </c>
      <c r="I48" s="10" t="s">
        <v>11</v>
      </c>
      <c r="J48" s="14" t="s">
        <v>123</v>
      </c>
    </row>
    <row r="49" spans="1:10" x14ac:dyDescent="0.45">
      <c r="A49" s="21">
        <v>45695</v>
      </c>
      <c r="B49" s="10" t="s">
        <v>195</v>
      </c>
      <c r="C49" s="10" t="s">
        <v>124</v>
      </c>
      <c r="D49" s="10" t="s">
        <v>112</v>
      </c>
      <c r="E49" s="10" t="s">
        <v>186</v>
      </c>
      <c r="F49" s="11">
        <v>75</v>
      </c>
      <c r="G49" s="11">
        <f>IF(total_spend[[#This Row],[Debit/Credit]]="Debit", total_spend[[#This Row],[Amount Spent]], total_spend[[#This Row],[Amount Spent]]*-1)</f>
        <v>75</v>
      </c>
      <c r="H49" s="10" t="s">
        <v>10</v>
      </c>
      <c r="I49" s="10" t="s">
        <v>11</v>
      </c>
      <c r="J49" s="14" t="s">
        <v>125</v>
      </c>
    </row>
    <row r="50" spans="1:10" x14ac:dyDescent="0.45">
      <c r="A50" s="21">
        <v>45698</v>
      </c>
      <c r="B50" s="15" t="s">
        <v>222</v>
      </c>
      <c r="C50" s="10" t="s">
        <v>126</v>
      </c>
      <c r="D50" s="10" t="s">
        <v>108</v>
      </c>
      <c r="E50" s="10" t="s">
        <v>186</v>
      </c>
      <c r="F50" s="11">
        <v>300</v>
      </c>
      <c r="G50" s="11">
        <f>IF(total_spend[[#This Row],[Debit/Credit]]="Debit", total_spend[[#This Row],[Amount Spent]], total_spend[[#This Row],[Amount Spent]]*-1)</f>
        <v>300</v>
      </c>
      <c r="H50" s="10" t="s">
        <v>10</v>
      </c>
      <c r="I50" s="10" t="s">
        <v>127</v>
      </c>
      <c r="J50" s="14" t="s">
        <v>128</v>
      </c>
    </row>
    <row r="51" spans="1:10" x14ac:dyDescent="0.45">
      <c r="A51" s="21">
        <v>45700</v>
      </c>
      <c r="B51" s="10" t="s">
        <v>195</v>
      </c>
      <c r="C51" s="10" t="s">
        <v>129</v>
      </c>
      <c r="D51" s="10" t="s">
        <v>161</v>
      </c>
      <c r="E51" s="10" t="s">
        <v>186</v>
      </c>
      <c r="F51" s="11">
        <v>62.5</v>
      </c>
      <c r="G51" s="11">
        <f>IF(total_spend[[#This Row],[Debit/Credit]]="Debit", total_spend[[#This Row],[Amount Spent]], total_spend[[#This Row],[Amount Spent]]*-1)</f>
        <v>62.5</v>
      </c>
      <c r="H51" s="10" t="s">
        <v>10</v>
      </c>
      <c r="I51" s="10" t="s">
        <v>109</v>
      </c>
      <c r="J51" s="14" t="s">
        <v>130</v>
      </c>
    </row>
    <row r="52" spans="1:10" x14ac:dyDescent="0.45">
      <c r="A52" s="21">
        <v>45702</v>
      </c>
      <c r="B52" s="10" t="s">
        <v>184</v>
      </c>
      <c r="C52" s="10" t="s">
        <v>131</v>
      </c>
      <c r="D52" s="10" t="s">
        <v>184</v>
      </c>
      <c r="E52" s="10" t="s">
        <v>188</v>
      </c>
      <c r="F52" s="11">
        <v>5900</v>
      </c>
      <c r="G52" s="11">
        <f>IF(total_spend[[#This Row],[Debit/Credit]]="Debit", total_spend[[#This Row],[Amount Spent]], total_spend[[#This Row],[Amount Spent]]*-1)</f>
        <v>-5900</v>
      </c>
      <c r="H52" s="10" t="s">
        <v>10</v>
      </c>
      <c r="I52" s="10" t="s">
        <v>132</v>
      </c>
      <c r="J52" s="14" t="s">
        <v>133</v>
      </c>
    </row>
    <row r="53" spans="1:10" x14ac:dyDescent="0.45">
      <c r="A53" s="21">
        <v>45703</v>
      </c>
      <c r="B53" s="10" t="s">
        <v>195</v>
      </c>
      <c r="C53" s="10" t="s">
        <v>134</v>
      </c>
      <c r="D53" s="10" t="s">
        <v>98</v>
      </c>
      <c r="E53" s="10" t="s">
        <v>186</v>
      </c>
      <c r="F53" s="11">
        <v>62.5</v>
      </c>
      <c r="G53" s="11">
        <f>IF(total_spend[[#This Row],[Debit/Credit]]="Debit", total_spend[[#This Row],[Amount Spent]], total_spend[[#This Row],[Amount Spent]]*-1)</f>
        <v>62.5</v>
      </c>
      <c r="H53" s="10" t="s">
        <v>10</v>
      </c>
      <c r="I53" s="10" t="s">
        <v>11</v>
      </c>
      <c r="J53" s="14" t="s">
        <v>135</v>
      </c>
    </row>
    <row r="54" spans="1:10" x14ac:dyDescent="0.45">
      <c r="A54" s="21">
        <v>45707</v>
      </c>
      <c r="B54" s="10" t="s">
        <v>195</v>
      </c>
      <c r="C54" s="10" t="s">
        <v>136</v>
      </c>
      <c r="D54" s="10" t="s">
        <v>90</v>
      </c>
      <c r="E54" s="10" t="s">
        <v>186</v>
      </c>
      <c r="F54" s="11">
        <v>62.5</v>
      </c>
      <c r="G54" s="11">
        <f>IF(total_spend[[#This Row],[Debit/Credit]]="Debit", total_spend[[#This Row],[Amount Spent]], total_spend[[#This Row],[Amount Spent]]*-1)</f>
        <v>62.5</v>
      </c>
      <c r="H54" s="10" t="s">
        <v>10</v>
      </c>
      <c r="I54" s="10" t="s">
        <v>11</v>
      </c>
      <c r="J54" s="14" t="s">
        <v>137</v>
      </c>
    </row>
    <row r="55" spans="1:10" x14ac:dyDescent="0.45">
      <c r="A55" s="21">
        <v>45711</v>
      </c>
      <c r="B55" s="10" t="s">
        <v>183</v>
      </c>
      <c r="C55" s="10" t="s">
        <v>138</v>
      </c>
      <c r="D55" s="10" t="s">
        <v>174</v>
      </c>
      <c r="E55" s="10" t="s">
        <v>186</v>
      </c>
      <c r="F55" s="11">
        <v>100</v>
      </c>
      <c r="G55" s="11">
        <f>IF(total_spend[[#This Row],[Debit/Credit]]="Debit", total_spend[[#This Row],[Amount Spent]], total_spend[[#This Row],[Amount Spent]]*-1)</f>
        <v>100</v>
      </c>
      <c r="H55" s="10" t="s">
        <v>10</v>
      </c>
      <c r="I55" s="10" t="s">
        <v>11</v>
      </c>
      <c r="J55" s="14" t="s">
        <v>139</v>
      </c>
    </row>
    <row r="56" spans="1:10" x14ac:dyDescent="0.45">
      <c r="A56" s="21">
        <v>45713</v>
      </c>
      <c r="B56" s="10" t="s">
        <v>86</v>
      </c>
      <c r="C56" s="10" t="s">
        <v>140</v>
      </c>
      <c r="D56" s="10" t="s">
        <v>141</v>
      </c>
      <c r="E56" s="10" t="s">
        <v>186</v>
      </c>
      <c r="F56" s="11">
        <v>106</v>
      </c>
      <c r="G56" s="11">
        <f>IF(total_spend[[#This Row],[Debit/Credit]]="Debit", total_spend[[#This Row],[Amount Spent]], total_spend[[#This Row],[Amount Spent]]*-1)</f>
        <v>106</v>
      </c>
      <c r="H56" s="10" t="s">
        <v>10</v>
      </c>
      <c r="I56" s="10" t="s">
        <v>47</v>
      </c>
      <c r="J56" s="14"/>
    </row>
    <row r="57" spans="1:10" x14ac:dyDescent="0.45">
      <c r="A57" s="26">
        <v>45716</v>
      </c>
      <c r="B57" s="15" t="s">
        <v>218</v>
      </c>
      <c r="C57" s="15" t="s">
        <v>219</v>
      </c>
      <c r="D57" s="15" t="s">
        <v>220</v>
      </c>
      <c r="E57" s="15" t="s">
        <v>186</v>
      </c>
      <c r="F57" s="16">
        <v>30</v>
      </c>
      <c r="G57" s="16">
        <f>IF(total_spend[[#This Row],[Debit/Credit]]="Debit", total_spend[[#This Row],[Amount Spent]], total_spend[[#This Row],[Amount Spent]]*-1)</f>
        <v>30</v>
      </c>
      <c r="H57" s="15" t="s">
        <v>10</v>
      </c>
      <c r="I57" s="15" t="s">
        <v>47</v>
      </c>
      <c r="J57" s="19"/>
    </row>
    <row r="58" spans="1:10" x14ac:dyDescent="0.45">
      <c r="A58" s="26">
        <v>45716</v>
      </c>
      <c r="B58" s="10" t="s">
        <v>195</v>
      </c>
      <c r="C58" s="10" t="s">
        <v>224</v>
      </c>
      <c r="D58" s="10" t="s">
        <v>164</v>
      </c>
      <c r="E58" s="10" t="s">
        <v>186</v>
      </c>
      <c r="F58" s="11">
        <v>345</v>
      </c>
      <c r="G58" s="11">
        <f>IF(total_spend[[#This Row],[Debit/Credit]]="Debit", total_spend[[#This Row],[Amount Spent]], total_spend[[#This Row],[Amount Spent]]*-1)</f>
        <v>345</v>
      </c>
      <c r="H58" s="10" t="s">
        <v>10</v>
      </c>
      <c r="I58" s="15" t="s">
        <v>47</v>
      </c>
      <c r="J58" s="14"/>
    </row>
    <row r="59" spans="1:10" x14ac:dyDescent="0.45">
      <c r="A59" s="26">
        <v>45716</v>
      </c>
      <c r="B59" s="10" t="s">
        <v>195</v>
      </c>
      <c r="C59" s="10" t="s">
        <v>225</v>
      </c>
      <c r="D59" s="10" t="s">
        <v>112</v>
      </c>
      <c r="E59" s="10" t="s">
        <v>186</v>
      </c>
      <c r="F59" s="11">
        <v>75</v>
      </c>
      <c r="G59" s="11">
        <f>IF(total_spend[[#This Row],[Debit/Credit]]="Debit", total_spend[[#This Row],[Amount Spent]], total_spend[[#This Row],[Amount Spent]]*-1)</f>
        <v>75</v>
      </c>
      <c r="H59" s="10" t="s">
        <v>10</v>
      </c>
      <c r="I59" s="10" t="s">
        <v>11</v>
      </c>
      <c r="J59" s="14"/>
    </row>
    <row r="60" spans="1:10" x14ac:dyDescent="0.45">
      <c r="A60" s="26">
        <v>45716</v>
      </c>
      <c r="B60" s="10" t="s">
        <v>195</v>
      </c>
      <c r="C60" s="10" t="s">
        <v>226</v>
      </c>
      <c r="D60" s="10" t="s">
        <v>90</v>
      </c>
      <c r="E60" s="10" t="s">
        <v>186</v>
      </c>
      <c r="F60" s="11">
        <v>62.5</v>
      </c>
      <c r="G60" s="11">
        <f>IF(total_spend[[#This Row],[Debit/Credit]]="Debit", total_spend[[#This Row],[Amount Spent]], total_spend[[#This Row],[Amount Spent]]*-1)</f>
        <v>62.5</v>
      </c>
      <c r="H60" s="10" t="s">
        <v>10</v>
      </c>
      <c r="I60" s="10" t="s">
        <v>11</v>
      </c>
      <c r="J60" s="14"/>
    </row>
    <row r="61" spans="1:10" x14ac:dyDescent="0.45">
      <c r="A61" s="26">
        <v>45716</v>
      </c>
      <c r="B61" s="10" t="s">
        <v>195</v>
      </c>
      <c r="C61" s="10" t="s">
        <v>172</v>
      </c>
      <c r="D61" s="10" t="s">
        <v>161</v>
      </c>
      <c r="E61" s="10" t="s">
        <v>186</v>
      </c>
      <c r="F61" s="11">
        <v>62.5</v>
      </c>
      <c r="G61" s="11">
        <f>IF(total_spend[[#This Row],[Debit/Credit]]="Debit", total_spend[[#This Row],[Amount Spent]], total_spend[[#This Row],[Amount Spent]]*-1)</f>
        <v>62.5</v>
      </c>
      <c r="H61" s="10" t="s">
        <v>10</v>
      </c>
      <c r="I61" s="10" t="s">
        <v>109</v>
      </c>
      <c r="J61" s="14"/>
    </row>
    <row r="62" spans="1:10" x14ac:dyDescent="0.45">
      <c r="A62" s="26">
        <v>45716</v>
      </c>
      <c r="B62" s="10" t="s">
        <v>195</v>
      </c>
      <c r="C62" s="10" t="s">
        <v>227</v>
      </c>
      <c r="D62" s="10" t="s">
        <v>98</v>
      </c>
      <c r="E62" s="10" t="s">
        <v>186</v>
      </c>
      <c r="F62" s="11">
        <v>62.5</v>
      </c>
      <c r="G62" s="11">
        <f>IF(total_spend[[#This Row],[Debit/Credit]]="Debit", total_spend[[#This Row],[Amount Spent]], total_spend[[#This Row],[Amount Spent]]*-1)</f>
        <v>62.5</v>
      </c>
      <c r="H62" s="10" t="s">
        <v>10</v>
      </c>
      <c r="I62" s="10" t="s">
        <v>11</v>
      </c>
      <c r="J62" s="14"/>
    </row>
    <row r="63" spans="1:10" x14ac:dyDescent="0.45">
      <c r="A63" s="26">
        <v>45716</v>
      </c>
      <c r="B63" s="10" t="s">
        <v>195</v>
      </c>
      <c r="C63" s="10" t="s">
        <v>228</v>
      </c>
      <c r="D63" s="10" t="s">
        <v>176</v>
      </c>
      <c r="E63" s="10" t="s">
        <v>186</v>
      </c>
      <c r="F63" s="11">
        <v>45</v>
      </c>
      <c r="G63" s="11">
        <f>IF(total_spend[[#This Row],[Debit/Credit]]="Debit", total_spend[[#This Row],[Amount Spent]], total_spend[[#This Row],[Amount Spent]]*-1)</f>
        <v>45</v>
      </c>
      <c r="H63" s="10" t="s">
        <v>10</v>
      </c>
      <c r="I63" s="10" t="s">
        <v>11</v>
      </c>
      <c r="J63" s="14"/>
    </row>
    <row r="64" spans="1:10" x14ac:dyDescent="0.45">
      <c r="A64" s="26">
        <v>45716</v>
      </c>
      <c r="B64" s="10" t="s">
        <v>195</v>
      </c>
      <c r="C64" s="10" t="s">
        <v>194</v>
      </c>
      <c r="D64" s="10" t="s">
        <v>193</v>
      </c>
      <c r="E64" s="10" t="s">
        <v>186</v>
      </c>
      <c r="F64" s="11">
        <v>25</v>
      </c>
      <c r="G64" s="11">
        <f>IF(total_spend[[#This Row],[Debit/Credit]]="Debit", total_spend[[#This Row],[Amount Spent]], total_spend[[#This Row],[Amount Spent]]*-1)</f>
        <v>25</v>
      </c>
      <c r="H64" s="10" t="s">
        <v>10</v>
      </c>
      <c r="I64" s="10" t="s">
        <v>11</v>
      </c>
      <c r="J64" s="14"/>
    </row>
    <row r="65" spans="1:10" x14ac:dyDescent="0.45">
      <c r="A65" s="26">
        <v>45717</v>
      </c>
      <c r="B65" s="15" t="s">
        <v>222</v>
      </c>
      <c r="C65" s="15" t="s">
        <v>223</v>
      </c>
      <c r="D65" s="15" t="s">
        <v>221</v>
      </c>
      <c r="E65" s="15" t="s">
        <v>186</v>
      </c>
      <c r="F65" s="16">
        <v>57.5</v>
      </c>
      <c r="G65" s="16">
        <f>IF(total_spend[[#This Row],[Debit/Credit]]="Debit", total_spend[[#This Row],[Amount Spent]], total_spend[[#This Row],[Amount Spent]]*-1)</f>
        <v>57.5</v>
      </c>
      <c r="H65" s="15" t="s">
        <v>10</v>
      </c>
      <c r="I65" s="15" t="s">
        <v>11</v>
      </c>
      <c r="J65" s="19"/>
    </row>
    <row r="66" spans="1:10" x14ac:dyDescent="0.45">
      <c r="A66" s="26">
        <v>45717</v>
      </c>
      <c r="B66" s="10" t="s">
        <v>183</v>
      </c>
      <c r="C66" s="10" t="s">
        <v>212</v>
      </c>
      <c r="D66" s="10" t="s">
        <v>208</v>
      </c>
      <c r="E66" s="10" t="s">
        <v>186</v>
      </c>
      <c r="F66" s="11">
        <v>75</v>
      </c>
      <c r="G66" s="11">
        <f>IF(total_spend[[#This Row],[Debit/Credit]]="Debit", total_spend[[#This Row],[Amount Spent]], total_spend[[#This Row],[Amount Spent]]*-1)</f>
        <v>75</v>
      </c>
      <c r="H66" s="10" t="s">
        <v>10</v>
      </c>
      <c r="I66" s="10" t="s">
        <v>230</v>
      </c>
      <c r="J66" s="14" t="s">
        <v>229</v>
      </c>
    </row>
    <row r="67" spans="1:10" x14ac:dyDescent="0.45">
      <c r="A67" s="26">
        <v>45717</v>
      </c>
      <c r="B67" s="10" t="s">
        <v>183</v>
      </c>
      <c r="C67" s="10" t="s">
        <v>211</v>
      </c>
      <c r="D67" s="10" t="s">
        <v>210</v>
      </c>
      <c r="E67" s="10" t="s">
        <v>186</v>
      </c>
      <c r="F67" s="11">
        <v>50</v>
      </c>
      <c r="G67" s="11">
        <f>IF(total_spend[[#This Row],[Debit/Credit]]="Debit", total_spend[[#This Row],[Amount Spent]], total_spend[[#This Row],[Amount Spent]]*-1)</f>
        <v>50</v>
      </c>
      <c r="H67" s="10" t="s">
        <v>10</v>
      </c>
      <c r="I67" s="15" t="s">
        <v>11</v>
      </c>
      <c r="J67" s="14" t="s">
        <v>229</v>
      </c>
    </row>
    <row r="68" spans="1:10" x14ac:dyDescent="0.45">
      <c r="A68" s="26">
        <v>45717</v>
      </c>
      <c r="B68" s="10" t="s">
        <v>183</v>
      </c>
      <c r="C68" s="10" t="s">
        <v>215</v>
      </c>
      <c r="D68" s="10" t="s">
        <v>214</v>
      </c>
      <c r="E68" s="10" t="s">
        <v>186</v>
      </c>
      <c r="F68" s="11">
        <v>57.5</v>
      </c>
      <c r="G68" s="11">
        <f>IF(total_spend[[#This Row],[Debit/Credit]]="Debit", total_spend[[#This Row],[Amount Spent]], total_spend[[#This Row],[Amount Spent]]*-1)</f>
        <v>57.5</v>
      </c>
      <c r="H68" s="10" t="s">
        <v>10</v>
      </c>
      <c r="I68" s="15" t="s">
        <v>11</v>
      </c>
      <c r="J68" s="14" t="s">
        <v>229</v>
      </c>
    </row>
    <row r="69" spans="1:10" x14ac:dyDescent="0.45">
      <c r="A69" s="26">
        <v>45717</v>
      </c>
      <c r="B69" s="10" t="s">
        <v>195</v>
      </c>
      <c r="C69" s="10" t="s">
        <v>257</v>
      </c>
      <c r="D69" s="10" t="s">
        <v>214</v>
      </c>
      <c r="E69" s="10" t="s">
        <v>186</v>
      </c>
      <c r="F69" s="11">
        <v>30</v>
      </c>
      <c r="G69" s="11">
        <f>IF(total_spend[[#This Row],[Debit/Credit]]="Debit", total_spend[[#This Row],[Amount Spent]], total_spend[[#This Row],[Amount Spent]]*-1)</f>
        <v>30</v>
      </c>
      <c r="H69" s="10" t="s">
        <v>10</v>
      </c>
      <c r="I69" s="15" t="s">
        <v>11</v>
      </c>
      <c r="J69" s="14" t="s">
        <v>229</v>
      </c>
    </row>
    <row r="70" spans="1:10" x14ac:dyDescent="0.45">
      <c r="A70" s="26">
        <v>45730</v>
      </c>
      <c r="B70" s="15" t="s">
        <v>195</v>
      </c>
      <c r="C70" s="15" t="s">
        <v>231</v>
      </c>
      <c r="D70" s="15" t="s">
        <v>216</v>
      </c>
      <c r="E70" s="15" t="s">
        <v>186</v>
      </c>
      <c r="F70" s="16">
        <v>75</v>
      </c>
      <c r="G70" s="16">
        <f>IF(total_spend[[#This Row],[Debit/Credit]]="Debit", total_spend[[#This Row],[Amount Spent]], total_spend[[#This Row],[Amount Spent]]*-1)</f>
        <v>75</v>
      </c>
      <c r="H70" s="15" t="s">
        <v>10</v>
      </c>
      <c r="I70" s="15" t="s">
        <v>233</v>
      </c>
      <c r="J70" s="19" t="s">
        <v>232</v>
      </c>
    </row>
    <row r="71" spans="1:10" x14ac:dyDescent="0.45">
      <c r="A71" s="26">
        <v>45730</v>
      </c>
      <c r="B71" s="10" t="s">
        <v>222</v>
      </c>
      <c r="C71" s="10" t="s">
        <v>223</v>
      </c>
      <c r="D71" s="10" t="s">
        <v>221</v>
      </c>
      <c r="E71" s="10" t="s">
        <v>186</v>
      </c>
      <c r="F71" s="11">
        <v>57.5</v>
      </c>
      <c r="G71" s="11">
        <f>IF(total_spend[[#This Row],[Debit/Credit]]="Debit", total_spend[[#This Row],[Amount Spent]], total_spend[[#This Row],[Amount Spent]]*-1)</f>
        <v>57.5</v>
      </c>
      <c r="H71" s="10" t="s">
        <v>10</v>
      </c>
      <c r="I71" s="10" t="s">
        <v>233</v>
      </c>
      <c r="J71" s="14"/>
    </row>
    <row r="72" spans="1:10" x14ac:dyDescent="0.45">
      <c r="A72" s="26">
        <v>45730</v>
      </c>
      <c r="B72" s="10" t="s">
        <v>183</v>
      </c>
      <c r="C72" s="10" t="s">
        <v>236</v>
      </c>
      <c r="D72" s="10" t="s">
        <v>42</v>
      </c>
      <c r="E72" s="10" t="s">
        <v>186</v>
      </c>
      <c r="F72" s="11">
        <v>200</v>
      </c>
      <c r="G72" s="11">
        <f>IF(total_spend[[#This Row],[Debit/Credit]]="Debit", total_spend[[#This Row],[Amount Spent]], total_spend[[#This Row],[Amount Spent]]*-1)</f>
        <v>200</v>
      </c>
      <c r="H72" s="10" t="s">
        <v>10</v>
      </c>
      <c r="I72" s="10" t="s">
        <v>233</v>
      </c>
      <c r="J72" s="14" t="s">
        <v>232</v>
      </c>
    </row>
    <row r="73" spans="1:10" x14ac:dyDescent="0.45">
      <c r="A73" s="26">
        <v>45730</v>
      </c>
      <c r="B73" s="10" t="s">
        <v>195</v>
      </c>
      <c r="C73" s="10" t="s">
        <v>213</v>
      </c>
      <c r="D73" s="10" t="s">
        <v>176</v>
      </c>
      <c r="E73" s="10" t="s">
        <v>186</v>
      </c>
      <c r="F73" s="11">
        <v>60</v>
      </c>
      <c r="G73" s="11">
        <f>IF(total_spend[[#This Row],[Debit/Credit]]="Debit", total_spend[[#This Row],[Amount Spent]], total_spend[[#This Row],[Amount Spent]]*-1)</f>
        <v>60</v>
      </c>
      <c r="H73" s="10" t="s">
        <v>10</v>
      </c>
      <c r="I73" s="10" t="s">
        <v>233</v>
      </c>
      <c r="J73" s="14" t="s">
        <v>242</v>
      </c>
    </row>
    <row r="74" spans="1:10" x14ac:dyDescent="0.45">
      <c r="A74" s="26">
        <v>45730</v>
      </c>
      <c r="B74" s="10" t="s">
        <v>183</v>
      </c>
      <c r="C74" s="10" t="s">
        <v>138</v>
      </c>
      <c r="D74" s="10" t="s">
        <v>174</v>
      </c>
      <c r="E74" s="10" t="s">
        <v>188</v>
      </c>
      <c r="F74" s="11">
        <v>95</v>
      </c>
      <c r="G74" s="11">
        <f>IF(total_spend[[#This Row],[Debit/Credit]]="Debit", total_spend[[#This Row],[Amount Spent]], total_spend[[#This Row],[Amount Spent]]*-1)</f>
        <v>-95</v>
      </c>
      <c r="H74" s="10" t="s">
        <v>10</v>
      </c>
      <c r="I74" s="10" t="s">
        <v>233</v>
      </c>
      <c r="J74" s="14" t="s">
        <v>243</v>
      </c>
    </row>
    <row r="75" spans="1:10" x14ac:dyDescent="0.45">
      <c r="A75" s="26">
        <v>45730</v>
      </c>
      <c r="B75" s="10" t="s">
        <v>183</v>
      </c>
      <c r="C75" s="10" t="s">
        <v>245</v>
      </c>
      <c r="D75" s="10" t="s">
        <v>244</v>
      </c>
      <c r="E75" s="10" t="s">
        <v>186</v>
      </c>
      <c r="F75" s="11">
        <v>87.5</v>
      </c>
      <c r="G75" s="11">
        <f>IF(total_spend[[#This Row],[Debit/Credit]]="Debit", total_spend[[#This Row],[Amount Spent]], total_spend[[#This Row],[Amount Spent]]*-1)</f>
        <v>87.5</v>
      </c>
      <c r="H75" s="10" t="s">
        <v>10</v>
      </c>
      <c r="I75" s="10" t="s">
        <v>233</v>
      </c>
      <c r="J75" s="14" t="s">
        <v>246</v>
      </c>
    </row>
    <row r="76" spans="1:10" x14ac:dyDescent="0.45">
      <c r="A76" s="26">
        <v>45730</v>
      </c>
      <c r="B76" s="10" t="s">
        <v>183</v>
      </c>
      <c r="C76" s="10" t="s">
        <v>211</v>
      </c>
      <c r="D76" s="10" t="s">
        <v>210</v>
      </c>
      <c r="E76" s="10" t="s">
        <v>186</v>
      </c>
      <c r="F76" s="11">
        <v>50</v>
      </c>
      <c r="G76" s="11">
        <f>IF(total_spend[[#This Row],[Debit/Credit]]="Debit", total_spend[[#This Row],[Amount Spent]], total_spend[[#This Row],[Amount Spent]]*-1)</f>
        <v>50</v>
      </c>
      <c r="H76" s="10" t="s">
        <v>10</v>
      </c>
      <c r="I76" s="10" t="s">
        <v>11</v>
      </c>
      <c r="J76" s="14" t="s">
        <v>248</v>
      </c>
    </row>
    <row r="77" spans="1:10" x14ac:dyDescent="0.45">
      <c r="A77" s="26">
        <v>45730</v>
      </c>
      <c r="B77" s="15" t="s">
        <v>195</v>
      </c>
      <c r="C77" s="15" t="s">
        <v>249</v>
      </c>
      <c r="D77" s="15" t="s">
        <v>250</v>
      </c>
      <c r="E77" s="15" t="s">
        <v>186</v>
      </c>
      <c r="F77" s="16">
        <v>23</v>
      </c>
      <c r="G77" s="16">
        <f>IF(total_spend[[#This Row],[Debit/Credit]]="Debit", total_spend[[#This Row],[Amount Spent]], total_spend[[#This Row],[Amount Spent]]*-1)</f>
        <v>23</v>
      </c>
      <c r="H77" s="15" t="s">
        <v>10</v>
      </c>
      <c r="I77" s="15" t="s">
        <v>233</v>
      </c>
      <c r="J77" s="19" t="s">
        <v>246</v>
      </c>
    </row>
    <row r="78" spans="1:10" x14ac:dyDescent="0.45">
      <c r="A78" s="26">
        <v>45730</v>
      </c>
      <c r="B78" s="10" t="s">
        <v>183</v>
      </c>
      <c r="C78" s="10" t="s">
        <v>212</v>
      </c>
      <c r="D78" s="10" t="s">
        <v>208</v>
      </c>
      <c r="E78" s="10" t="s">
        <v>186</v>
      </c>
      <c r="F78" s="11">
        <v>75</v>
      </c>
      <c r="G78" s="11">
        <f>IF(total_spend[[#This Row],[Debit/Credit]]="Debit", total_spend[[#This Row],[Amount Spent]], total_spend[[#This Row],[Amount Spent]]*-1)</f>
        <v>75</v>
      </c>
      <c r="H78" s="10" t="s">
        <v>10</v>
      </c>
      <c r="I78" s="10" t="s">
        <v>230</v>
      </c>
      <c r="J78" s="14" t="s">
        <v>253</v>
      </c>
    </row>
    <row r="79" spans="1:10" x14ac:dyDescent="0.45">
      <c r="A79" s="26">
        <v>45732</v>
      </c>
      <c r="B79" s="15" t="s">
        <v>183</v>
      </c>
      <c r="C79" s="15" t="s">
        <v>255</v>
      </c>
      <c r="D79" s="15" t="s">
        <v>208</v>
      </c>
      <c r="E79" s="15" t="s">
        <v>186</v>
      </c>
      <c r="F79" s="16">
        <v>147</v>
      </c>
      <c r="G79" s="16">
        <f>IF(total_spend[[#This Row],[Debit/Credit]]="Debit", total_spend[[#This Row],[Amount Spent]], total_spend[[#This Row],[Amount Spent]]*-1)</f>
        <v>147</v>
      </c>
      <c r="H79" s="15" t="s">
        <v>10</v>
      </c>
      <c r="I79" s="15" t="s">
        <v>233</v>
      </c>
      <c r="J79" s="19" t="s">
        <v>256</v>
      </c>
    </row>
    <row r="80" spans="1:10" x14ac:dyDescent="0.45">
      <c r="A80" s="26">
        <v>45732</v>
      </c>
      <c r="B80" s="10" t="s">
        <v>183</v>
      </c>
      <c r="C80" s="10" t="s">
        <v>277</v>
      </c>
      <c r="D80" s="10" t="s">
        <v>208</v>
      </c>
      <c r="E80" s="10" t="s">
        <v>186</v>
      </c>
      <c r="F80" s="11">
        <v>152</v>
      </c>
      <c r="G80" s="30">
        <f>IF(total_spend[[#This Row],[Debit/Credit]]="Debit", total_spend[[#This Row],[Amount Spent]], total_spend[[#This Row],[Amount Spent]]*-1)</f>
        <v>152</v>
      </c>
      <c r="H80" s="10" t="s">
        <v>10</v>
      </c>
      <c r="I80" s="10" t="s">
        <v>233</v>
      </c>
      <c r="J80" s="14" t="s">
        <v>256</v>
      </c>
    </row>
    <row r="81" spans="1:10" x14ac:dyDescent="0.45">
      <c r="A81" s="26">
        <v>45732</v>
      </c>
      <c r="B81" s="10" t="s">
        <v>222</v>
      </c>
      <c r="C81" s="10" t="s">
        <v>278</v>
      </c>
      <c r="D81" s="10" t="s">
        <v>108</v>
      </c>
      <c r="E81" s="10" t="s">
        <v>186</v>
      </c>
      <c r="F81" s="11">
        <v>65</v>
      </c>
      <c r="G81" s="30">
        <f>IF(total_spend[[#This Row],[Debit/Credit]]="Debit", total_spend[[#This Row],[Amount Spent]], total_spend[[#This Row],[Amount Spent]]*-1)</f>
        <v>65</v>
      </c>
      <c r="H81" s="10" t="s">
        <v>10</v>
      </c>
      <c r="I81" s="10" t="s">
        <v>233</v>
      </c>
      <c r="J81" s="14" t="s">
        <v>256</v>
      </c>
    </row>
    <row r="82" spans="1:10" x14ac:dyDescent="0.45">
      <c r="A82" s="26">
        <v>45735</v>
      </c>
      <c r="B82" s="15" t="s">
        <v>195</v>
      </c>
      <c r="C82" s="15" t="s">
        <v>257</v>
      </c>
      <c r="D82" s="15" t="s">
        <v>214</v>
      </c>
      <c r="E82" s="15" t="s">
        <v>186</v>
      </c>
      <c r="F82" s="16">
        <v>30</v>
      </c>
      <c r="G82" s="16">
        <f>IF(total_spend[[#This Row],[Debit/Credit]]="Debit", total_spend[[#This Row],[Amount Spent]], total_spend[[#This Row],[Amount Spent]]*-1)</f>
        <v>30</v>
      </c>
      <c r="H82" s="15" t="s">
        <v>10</v>
      </c>
      <c r="I82" s="15" t="s">
        <v>233</v>
      </c>
      <c r="J82" s="19" t="s">
        <v>258</v>
      </c>
    </row>
    <row r="83" spans="1:10" x14ac:dyDescent="0.45">
      <c r="A83" s="26">
        <v>45735</v>
      </c>
      <c r="B83" s="15" t="s">
        <v>183</v>
      </c>
      <c r="C83" s="15" t="s">
        <v>215</v>
      </c>
      <c r="D83" s="15" t="s">
        <v>214</v>
      </c>
      <c r="E83" s="15" t="s">
        <v>186</v>
      </c>
      <c r="F83" s="16">
        <v>57.5</v>
      </c>
      <c r="G83" s="16">
        <f>IF(total_spend[[#This Row],[Debit/Credit]]="Debit", total_spend[[#This Row],[Amount Spent]], total_spend[[#This Row],[Amount Spent]]*-1)</f>
        <v>57.5</v>
      </c>
      <c r="H83" s="15" t="s">
        <v>10</v>
      </c>
      <c r="I83" s="15" t="s">
        <v>233</v>
      </c>
      <c r="J83" s="19" t="s">
        <v>258</v>
      </c>
    </row>
    <row r="84" spans="1:10" x14ac:dyDescent="0.45">
      <c r="A84" s="26">
        <v>45735</v>
      </c>
      <c r="B84" s="15" t="s">
        <v>183</v>
      </c>
      <c r="C84" s="15" t="s">
        <v>272</v>
      </c>
      <c r="D84" s="15" t="s">
        <v>210</v>
      </c>
      <c r="E84" s="15" t="s">
        <v>186</v>
      </c>
      <c r="F84" s="16">
        <v>100</v>
      </c>
      <c r="G84" s="16">
        <f>IF(total_spend[[#This Row],[Debit/Credit]]="Debit", total_spend[[#This Row],[Amount Spent]], total_spend[[#This Row],[Amount Spent]]*-1)</f>
        <v>100</v>
      </c>
      <c r="H84" s="15" t="s">
        <v>10</v>
      </c>
      <c r="I84" s="15" t="s">
        <v>233</v>
      </c>
      <c r="J84" s="19" t="s">
        <v>256</v>
      </c>
    </row>
    <row r="85" spans="1:10" x14ac:dyDescent="0.45">
      <c r="A85" s="26">
        <v>45736</v>
      </c>
      <c r="B85" s="15" t="s">
        <v>195</v>
      </c>
      <c r="C85" s="15" t="s">
        <v>273</v>
      </c>
      <c r="D85" s="15" t="s">
        <v>250</v>
      </c>
      <c r="E85" s="15" t="s">
        <v>186</v>
      </c>
      <c r="F85" s="16">
        <v>23</v>
      </c>
      <c r="G85" s="31">
        <f>IF(total_spend[[#This Row],[Debit/Credit]]="Debit", total_spend[[#This Row],[Amount Spent]], total_spend[[#This Row],[Amount Spent]]*-1)</f>
        <v>23</v>
      </c>
      <c r="H85" s="15" t="s">
        <v>10</v>
      </c>
      <c r="I85" s="15" t="s">
        <v>233</v>
      </c>
      <c r="J85" s="32" t="s">
        <v>274</v>
      </c>
    </row>
    <row r="86" spans="1:10" x14ac:dyDescent="0.45">
      <c r="A86" s="26">
        <v>45739</v>
      </c>
      <c r="B86" s="15" t="s">
        <v>195</v>
      </c>
      <c r="C86" s="15" t="s">
        <v>275</v>
      </c>
      <c r="D86" s="15" t="s">
        <v>90</v>
      </c>
      <c r="E86" s="15" t="s">
        <v>186</v>
      </c>
      <c r="F86" s="16">
        <v>62.5</v>
      </c>
      <c r="G86" s="31">
        <f>IF(total_spend[[#This Row],[Debit/Credit]]="Debit", total_spend[[#This Row],[Amount Spent]], total_spend[[#This Row],[Amount Spent]]*-1)</f>
        <v>62.5</v>
      </c>
      <c r="H86" s="15" t="s">
        <v>10</v>
      </c>
      <c r="I86" s="15" t="s">
        <v>233</v>
      </c>
      <c r="J86" s="19" t="s">
        <v>256</v>
      </c>
    </row>
    <row r="87" spans="1:10" x14ac:dyDescent="0.45">
      <c r="A87" s="21">
        <v>45741</v>
      </c>
      <c r="B87" s="10" t="s">
        <v>195</v>
      </c>
      <c r="C87" s="10" t="s">
        <v>265</v>
      </c>
      <c r="D87" s="10" t="s">
        <v>216</v>
      </c>
      <c r="E87" s="10" t="s">
        <v>186</v>
      </c>
      <c r="F87" s="11">
        <v>75</v>
      </c>
      <c r="G87" s="30">
        <f>IF(total_spend[[#This Row],[Debit/Credit]]="Debit", total_spend[[#This Row],[Amount Spent]], total_spend[[#This Row],[Amount Spent]]*-1)</f>
        <v>75</v>
      </c>
      <c r="H87" s="10" t="s">
        <v>10</v>
      </c>
      <c r="I87" s="10" t="s">
        <v>233</v>
      </c>
      <c r="J87" s="14" t="s">
        <v>256</v>
      </c>
    </row>
    <row r="88" spans="1:10" x14ac:dyDescent="0.45">
      <c r="A88" s="21">
        <v>45743</v>
      </c>
      <c r="B88" s="10" t="s">
        <v>195</v>
      </c>
      <c r="C88" s="10" t="s">
        <v>266</v>
      </c>
      <c r="D88" s="10" t="s">
        <v>98</v>
      </c>
      <c r="E88" s="10" t="s">
        <v>186</v>
      </c>
      <c r="F88" s="11">
        <v>62.5</v>
      </c>
      <c r="G88" s="30">
        <f>IF(total_spend[[#This Row],[Debit/Credit]]="Debit", total_spend[[#This Row],[Amount Spent]], total_spend[[#This Row],[Amount Spent]]*-1)</f>
        <v>62.5</v>
      </c>
      <c r="H88" s="10" t="s">
        <v>10</v>
      </c>
      <c r="I88" s="10" t="s">
        <v>233</v>
      </c>
      <c r="J88" s="14" t="s">
        <v>256</v>
      </c>
    </row>
    <row r="89" spans="1:10" x14ac:dyDescent="0.45">
      <c r="A89" s="26">
        <v>45744</v>
      </c>
      <c r="B89" s="15" t="s">
        <v>222</v>
      </c>
      <c r="C89" s="15" t="s">
        <v>263</v>
      </c>
      <c r="D89" s="15" t="s">
        <v>262</v>
      </c>
      <c r="E89" s="15" t="s">
        <v>186</v>
      </c>
      <c r="F89" s="16">
        <v>50</v>
      </c>
      <c r="G89" s="31">
        <f>IF(total_spend[[#This Row],[Debit/Credit]]="Debit", total_spend[[#This Row],[Amount Spent]], total_spend[[#This Row],[Amount Spent]]*-1)</f>
        <v>50</v>
      </c>
      <c r="H89" s="15" t="s">
        <v>10</v>
      </c>
      <c r="I89" s="15" t="s">
        <v>233</v>
      </c>
      <c r="J89" s="32" t="s">
        <v>276</v>
      </c>
    </row>
    <row r="90" spans="1:10" x14ac:dyDescent="0.45">
      <c r="A90" s="26">
        <v>45749</v>
      </c>
      <c r="B90" s="15" t="s">
        <v>195</v>
      </c>
      <c r="C90" s="15" t="s">
        <v>267</v>
      </c>
      <c r="D90" s="15" t="s">
        <v>112</v>
      </c>
      <c r="E90" s="15" t="s">
        <v>186</v>
      </c>
      <c r="F90" s="16">
        <v>85</v>
      </c>
      <c r="G90" s="31">
        <f>IF(total_spend[[#This Row],[Debit/Credit]]="Debit", total_spend[[#This Row],[Amount Spent]], total_spend[[#This Row],[Amount Spent]]*-1)</f>
        <v>85</v>
      </c>
      <c r="H90" s="15" t="s">
        <v>10</v>
      </c>
      <c r="I90" s="15" t="s">
        <v>233</v>
      </c>
      <c r="J90" s="32" t="s">
        <v>276</v>
      </c>
    </row>
    <row r="91" spans="1:10" x14ac:dyDescent="0.45">
      <c r="A91" s="26">
        <v>45749</v>
      </c>
      <c r="B91" s="15" t="s">
        <v>195</v>
      </c>
      <c r="C91" s="15" t="s">
        <v>269</v>
      </c>
      <c r="D91" s="15" t="s">
        <v>268</v>
      </c>
      <c r="E91" s="15" t="s">
        <v>186</v>
      </c>
      <c r="F91" s="16">
        <v>202</v>
      </c>
      <c r="G91" s="31">
        <f>IF(total_spend[[#This Row],[Debit/Credit]]="Debit", total_spend[[#This Row],[Amount Spent]], total_spend[[#This Row],[Amount Spent]]*-1)</f>
        <v>202</v>
      </c>
      <c r="H91" s="15" t="s">
        <v>10</v>
      </c>
      <c r="I91" s="15" t="s">
        <v>233</v>
      </c>
      <c r="J91" s="32" t="s">
        <v>276</v>
      </c>
    </row>
    <row r="92" spans="1:10" x14ac:dyDescent="0.45">
      <c r="A92" s="26">
        <v>45749</v>
      </c>
      <c r="B92" s="15" t="s">
        <v>183</v>
      </c>
      <c r="C92" s="15" t="s">
        <v>245</v>
      </c>
      <c r="D92" s="15" t="s">
        <v>244</v>
      </c>
      <c r="E92" s="15" t="s">
        <v>186</v>
      </c>
      <c r="F92" s="16">
        <v>100</v>
      </c>
      <c r="G92" s="31">
        <f>IF(total_spend[[#This Row],[Debit/Credit]]="Debit", total_spend[[#This Row],[Amount Spent]], total_spend[[#This Row],[Amount Spent]]*-1)</f>
        <v>100</v>
      </c>
      <c r="H92" s="15" t="s">
        <v>10</v>
      </c>
      <c r="I92" s="15" t="s">
        <v>233</v>
      </c>
      <c r="J92" s="32" t="s">
        <v>242</v>
      </c>
    </row>
  </sheetData>
  <conditionalFormatting sqref="A2:A92">
    <cfRule type="cellIs" dxfId="1" priority="2" operator="lessThan">
      <formula>45658</formula>
    </cfRule>
    <cfRule type="cellIs" dxfId="0" priority="3" operator="greaterThan">
      <formula>45658</formula>
    </cfRule>
  </conditionalFormatting>
  <conditionalFormatting sqref="D2:D92">
    <cfRule type="colorScale" priority="12">
      <colorScale>
        <cfvo type="min"/>
        <cfvo type="max"/>
        <color rgb="FFFF7128"/>
        <color rgb="FFFFEF9C"/>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4D9D-14C3-40AC-BBEF-87BA7089F210}">
  <dimension ref="A1:Q43"/>
  <sheetViews>
    <sheetView zoomScale="80" zoomScaleNormal="80" workbookViewId="0">
      <selection activeCell="A35" sqref="A35"/>
    </sheetView>
  </sheetViews>
  <sheetFormatPr defaultRowHeight="14.25" x14ac:dyDescent="0.45"/>
  <cols>
    <col min="2" max="3" width="13.73046875" customWidth="1"/>
    <col min="4" max="4" width="30.73046875" bestFit="1" customWidth="1"/>
    <col min="5" max="5" width="12.73046875" style="1" customWidth="1"/>
    <col min="6" max="6" width="16.1328125" style="1" bestFit="1" customWidth="1"/>
    <col min="7" max="7" width="16.1328125" style="1" customWidth="1"/>
    <col min="8" max="8" width="23.73046875" style="3" customWidth="1"/>
    <col min="9" max="9" width="23.73046875" customWidth="1"/>
    <col min="10" max="10" width="23.73046875" style="25" customWidth="1"/>
    <col min="11" max="11" width="23.73046875" customWidth="1"/>
    <col min="12" max="12" width="32.3984375" style="3" bestFit="1" customWidth="1"/>
    <col min="13" max="13" width="30.3984375" style="3" bestFit="1" customWidth="1"/>
    <col min="14" max="14" width="26.265625" style="3" customWidth="1"/>
    <col min="15" max="15" width="22.3984375" bestFit="1" customWidth="1"/>
    <col min="16" max="16" width="17.1328125" customWidth="1"/>
    <col min="17" max="17" width="59.3984375" bestFit="1" customWidth="1"/>
  </cols>
  <sheetData>
    <row r="1" spans="1:17" x14ac:dyDescent="0.45">
      <c r="A1" s="4" t="s">
        <v>178</v>
      </c>
      <c r="B1" s="5" t="s">
        <v>142</v>
      </c>
      <c r="C1" s="33" t="s">
        <v>201</v>
      </c>
      <c r="D1" s="5" t="s">
        <v>143</v>
      </c>
      <c r="E1" s="7" t="s">
        <v>182</v>
      </c>
      <c r="F1" s="9" t="s">
        <v>145</v>
      </c>
      <c r="G1" s="9" t="s">
        <v>181</v>
      </c>
      <c r="H1" s="8" t="s">
        <v>144</v>
      </c>
      <c r="I1" s="5" t="s">
        <v>191</v>
      </c>
      <c r="J1" s="5" t="s">
        <v>198</v>
      </c>
      <c r="K1" s="5" t="s">
        <v>199</v>
      </c>
      <c r="L1" s="8" t="s">
        <v>204</v>
      </c>
      <c r="M1" s="8" t="s">
        <v>205</v>
      </c>
      <c r="N1" s="8" t="s">
        <v>197</v>
      </c>
      <c r="O1" s="5" t="s">
        <v>200</v>
      </c>
      <c r="P1" s="9" t="s">
        <v>5</v>
      </c>
      <c r="Q1" s="9" t="s">
        <v>6</v>
      </c>
    </row>
    <row r="2" spans="1:17" x14ac:dyDescent="0.45">
      <c r="A2" s="27" t="s">
        <v>179</v>
      </c>
      <c r="B2" s="10" t="s">
        <v>164</v>
      </c>
      <c r="C2" s="34" t="s">
        <v>203</v>
      </c>
      <c r="D2" s="10" t="s">
        <v>146</v>
      </c>
      <c r="E2" s="12">
        <v>0.5</v>
      </c>
      <c r="F2" s="11">
        <v>690</v>
      </c>
      <c r="G2" s="11">
        <f>artist_info[[#This Row],[Total Payment]]*artist_info[[#This Row],[Advance %]]</f>
        <v>345</v>
      </c>
      <c r="H2" s="13">
        <v>45659</v>
      </c>
      <c r="I2" s="11">
        <v>345</v>
      </c>
      <c r="J2" s="16">
        <f>IF(artist_info[[#This Row],[Total Payment Status]]="Complete",0,artist_info[[#This Row],[Total Payment]]-artist_info[[#This Row],[Advance Paid]])</f>
        <v>0</v>
      </c>
      <c r="K2" s="11">
        <f>IF(artist_info[[#This Row],[Total Payment Status]]="Complete", artist_info[[#This Row],[Total Payment]], IF(AND(artist_info[[#This Row],[Total Payment Status]]="Pending",artist_info[[#This Row],[Advance Paid]] = 0), 0, artist_info[[#This Row],[Advance Paid]]))</f>
        <v>690</v>
      </c>
      <c r="L2" s="13">
        <v>45692</v>
      </c>
      <c r="M2" s="13"/>
      <c r="N2" s="10" t="str">
        <f>IF(artist_info[[#This Row],[Total Payment Status]]="Complete","Complete","In Progress")</f>
        <v>Complete</v>
      </c>
      <c r="O2" s="10" t="s">
        <v>147</v>
      </c>
      <c r="P2" s="22" t="s">
        <v>10</v>
      </c>
      <c r="Q2" s="14" t="s">
        <v>148</v>
      </c>
    </row>
    <row r="3" spans="1:17" x14ac:dyDescent="0.45">
      <c r="A3" s="27" t="s">
        <v>179</v>
      </c>
      <c r="B3" s="10" t="s">
        <v>80</v>
      </c>
      <c r="C3" s="34" t="s">
        <v>203</v>
      </c>
      <c r="D3" s="10" t="s">
        <v>149</v>
      </c>
      <c r="E3" s="12">
        <v>0.5</v>
      </c>
      <c r="F3" s="11">
        <v>62.5</v>
      </c>
      <c r="G3" s="11">
        <f>artist_info[[#This Row],[Total Payment]]*artist_info[[#This Row],[Advance %]]</f>
        <v>31.25</v>
      </c>
      <c r="H3" s="13">
        <v>45674</v>
      </c>
      <c r="I3" s="11">
        <v>31.25</v>
      </c>
      <c r="J3" s="16">
        <f>IF(artist_info[[#This Row],[Total Payment Status]]="Complete",0,artist_info[[#This Row],[Total Payment]]-artist_info[[#This Row],[Advance Paid]])</f>
        <v>0</v>
      </c>
      <c r="K3" s="11">
        <f>IF(artist_info[[#This Row],[Total Payment Status]]="Complete", artist_info[[#This Row],[Total Payment]], IF(AND(artist_info[[#This Row],[Total Payment Status]]="Pending",artist_info[[#This Row],[Advance Paid]] = 0), 0, artist_info[[#This Row],[Advance Paid]]))</f>
        <v>62.5</v>
      </c>
      <c r="L3" s="13">
        <v>45679</v>
      </c>
      <c r="M3" s="13"/>
      <c r="N3" s="10" t="str">
        <f>IF(artist_info[[#This Row],[Total Payment Status]]="Complete","Complete","In Progress")</f>
        <v>Complete</v>
      </c>
      <c r="O3" s="10" t="s">
        <v>147</v>
      </c>
      <c r="P3" s="22" t="s">
        <v>10</v>
      </c>
      <c r="Q3" s="14" t="s">
        <v>150</v>
      </c>
    </row>
    <row r="4" spans="1:17" x14ac:dyDescent="0.45">
      <c r="A4" s="27" t="s">
        <v>179</v>
      </c>
      <c r="B4" s="10" t="s">
        <v>80</v>
      </c>
      <c r="C4" s="34" t="s">
        <v>203</v>
      </c>
      <c r="D4" s="10" t="s">
        <v>151</v>
      </c>
      <c r="E4" s="12">
        <v>0.5</v>
      </c>
      <c r="F4" s="11">
        <v>62.5</v>
      </c>
      <c r="G4" s="11">
        <f>artist_info[[#This Row],[Total Payment]]*artist_info[[#This Row],[Advance %]]</f>
        <v>31.25</v>
      </c>
      <c r="H4" s="13">
        <v>45679</v>
      </c>
      <c r="I4" s="11">
        <v>31.25</v>
      </c>
      <c r="J4" s="16">
        <f>IF(artist_info[[#This Row],[Total Payment Status]]="Complete",0,artist_info[[#This Row],[Total Payment]]-artist_info[[#This Row],[Advance Paid]])</f>
        <v>0</v>
      </c>
      <c r="K4" s="11">
        <f>IF(artist_info[[#This Row],[Total Payment Status]]="Complete", artist_info[[#This Row],[Total Payment]], IF(AND(artist_info[[#This Row],[Total Payment Status]]="Pending",artist_info[[#This Row],[Advance Paid]] = 0), 0, artist_info[[#This Row],[Advance Paid]]))</f>
        <v>62.5</v>
      </c>
      <c r="L4" s="13">
        <v>45684</v>
      </c>
      <c r="M4" s="13"/>
      <c r="N4" s="10" t="str">
        <f>IF(artist_info[[#This Row],[Total Payment Status]]="Complete","Complete","In Progress")</f>
        <v>Complete</v>
      </c>
      <c r="O4" s="10" t="s">
        <v>147</v>
      </c>
      <c r="P4" s="22" t="s">
        <v>10</v>
      </c>
      <c r="Q4" s="14" t="s">
        <v>152</v>
      </c>
    </row>
    <row r="5" spans="1:17" x14ac:dyDescent="0.45">
      <c r="A5" s="27" t="s">
        <v>179</v>
      </c>
      <c r="B5" s="10" t="s">
        <v>42</v>
      </c>
      <c r="C5" s="34" t="s">
        <v>203</v>
      </c>
      <c r="D5" s="10" t="s">
        <v>153</v>
      </c>
      <c r="E5" s="12">
        <v>0</v>
      </c>
      <c r="F5" s="11">
        <v>300</v>
      </c>
      <c r="G5" s="11">
        <f>artist_info[[#This Row],[Total Payment]]*artist_info[[#This Row],[Advance %]]</f>
        <v>0</v>
      </c>
      <c r="H5" s="13"/>
      <c r="I5" s="11">
        <v>300</v>
      </c>
      <c r="J5" s="16">
        <f>IF(artist_info[[#This Row],[Total Payment Status]]="Complete",0,artist_info[[#This Row],[Total Payment]]-artist_info[[#This Row],[Advance Paid]])</f>
        <v>0</v>
      </c>
      <c r="K5" s="11">
        <f>IF(artist_info[[#This Row],[Total Payment Status]]="Complete", artist_info[[#This Row],[Total Payment]], IF(AND(artist_info[[#This Row],[Total Payment Status]]="Pending",artist_info[[#This Row],[Advance Paid]] = 0), 0, artist_info[[#This Row],[Advance Paid]]))</f>
        <v>300</v>
      </c>
      <c r="L5" s="13">
        <v>45679</v>
      </c>
      <c r="M5" s="13"/>
      <c r="N5" s="10" t="str">
        <f>IF(artist_info[[#This Row],[Total Payment Status]]="Complete","Complete","In Progress")</f>
        <v>Complete</v>
      </c>
      <c r="O5" s="10" t="s">
        <v>147</v>
      </c>
      <c r="P5" s="22" t="s">
        <v>10</v>
      </c>
      <c r="Q5" s="14" t="s">
        <v>154</v>
      </c>
    </row>
    <row r="6" spans="1:17" x14ac:dyDescent="0.45">
      <c r="A6" s="27" t="s">
        <v>179</v>
      </c>
      <c r="B6" s="10" t="s">
        <v>95</v>
      </c>
      <c r="C6" s="34" t="s">
        <v>202</v>
      </c>
      <c r="D6" s="10" t="s">
        <v>155</v>
      </c>
      <c r="E6" s="12">
        <v>0</v>
      </c>
      <c r="F6" s="11">
        <v>70</v>
      </c>
      <c r="G6" s="11">
        <f>artist_info[[#This Row],[Total Payment]]*artist_info[[#This Row],[Advance %]]</f>
        <v>0</v>
      </c>
      <c r="H6" s="13"/>
      <c r="I6" s="11">
        <v>70</v>
      </c>
      <c r="J6" s="16">
        <f>IF(artist_info[[#This Row],[Total Payment Status]]="Complete",0,artist_info[[#This Row],[Total Payment]]-artist_info[[#This Row],[Advance Paid]])</f>
        <v>0</v>
      </c>
      <c r="K6" s="11">
        <f>IF(artist_info[[#This Row],[Total Payment Status]]="Complete", artist_info[[#This Row],[Total Payment]], IF(AND(artist_info[[#This Row],[Total Payment Status]]="Pending",artist_info[[#This Row],[Advance Paid]] = 0), 0, artist_info[[#This Row],[Advance Paid]]))</f>
        <v>70</v>
      </c>
      <c r="L6" s="13">
        <v>45680</v>
      </c>
      <c r="M6" s="13"/>
      <c r="N6" s="10" t="str">
        <f>IF(artist_info[[#This Row],[Total Payment Status]]="Complete","Complete","In Progress")</f>
        <v>Complete</v>
      </c>
      <c r="O6" s="10" t="s">
        <v>147</v>
      </c>
      <c r="P6" s="22" t="s">
        <v>10</v>
      </c>
      <c r="Q6" s="14" t="s">
        <v>156</v>
      </c>
    </row>
    <row r="7" spans="1:17" x14ac:dyDescent="0.45">
      <c r="A7" s="27" t="s">
        <v>179</v>
      </c>
      <c r="B7" s="10" t="s">
        <v>98</v>
      </c>
      <c r="C7" s="34" t="s">
        <v>203</v>
      </c>
      <c r="D7" s="10" t="s">
        <v>157</v>
      </c>
      <c r="E7" s="12">
        <v>0</v>
      </c>
      <c r="F7" s="11">
        <v>62.5</v>
      </c>
      <c r="G7" s="11">
        <f>artist_info[[#This Row],[Total Payment]]*artist_info[[#This Row],[Advance %]]</f>
        <v>0</v>
      </c>
      <c r="H7" s="13"/>
      <c r="I7" s="11">
        <v>62.5</v>
      </c>
      <c r="J7" s="16">
        <f>IF(artist_info[[#This Row],[Total Payment Status]]="Complete",0,artist_info[[#This Row],[Total Payment]]-artist_info[[#This Row],[Advance Paid]])</f>
        <v>0</v>
      </c>
      <c r="K7" s="11">
        <f>IF(artist_info[[#This Row],[Total Payment Status]]="Complete", artist_info[[#This Row],[Total Payment]], IF(AND(artist_info[[#This Row],[Total Payment Status]]="Pending",artist_info[[#This Row],[Advance Paid]] = 0), 0, artist_info[[#This Row],[Advance Paid]]))</f>
        <v>62.5</v>
      </c>
      <c r="L7" s="13">
        <v>45681</v>
      </c>
      <c r="M7" s="13"/>
      <c r="N7" s="10" t="str">
        <f>IF(artist_info[[#This Row],[Total Payment Status]]="Complete","Complete","In Progress")</f>
        <v>Complete</v>
      </c>
      <c r="O7" s="10" t="s">
        <v>147</v>
      </c>
      <c r="P7" s="22" t="s">
        <v>10</v>
      </c>
      <c r="Q7" s="14" t="s">
        <v>158</v>
      </c>
    </row>
    <row r="8" spans="1:17" x14ac:dyDescent="0.45">
      <c r="A8" s="27" t="s">
        <v>179</v>
      </c>
      <c r="B8" s="10" t="s">
        <v>112</v>
      </c>
      <c r="C8" s="34" t="s">
        <v>203</v>
      </c>
      <c r="D8" s="10" t="s">
        <v>159</v>
      </c>
      <c r="E8" s="12">
        <v>0</v>
      </c>
      <c r="F8" s="11">
        <v>75</v>
      </c>
      <c r="G8" s="11">
        <f>artist_info[[#This Row],[Total Payment]]*artist_info[[#This Row],[Advance %]]</f>
        <v>0</v>
      </c>
      <c r="H8" s="13"/>
      <c r="I8" s="11">
        <v>75</v>
      </c>
      <c r="J8" s="16">
        <f>IF(artist_info[[#This Row],[Total Payment Status]]="Complete",0,artist_info[[#This Row],[Total Payment]]-artist_info[[#This Row],[Advance Paid]])</f>
        <v>0</v>
      </c>
      <c r="K8" s="11">
        <f>IF(artist_info[[#This Row],[Total Payment Status]]="Complete", artist_info[[#This Row],[Total Payment]], IF(AND(artist_info[[#This Row],[Total Payment Status]]="Pending",artist_info[[#This Row],[Advance Paid]] = 0), 0, artist_info[[#This Row],[Advance Paid]]))</f>
        <v>75</v>
      </c>
      <c r="L8" s="13">
        <v>45687</v>
      </c>
      <c r="M8" s="13"/>
      <c r="N8" s="10" t="str">
        <f>IF(artist_info[[#This Row],[Total Payment Status]]="Complete","Complete","In Progress")</f>
        <v>Complete</v>
      </c>
      <c r="O8" s="10" t="s">
        <v>147</v>
      </c>
      <c r="P8" s="22" t="s">
        <v>10</v>
      </c>
      <c r="Q8" s="14" t="s">
        <v>160</v>
      </c>
    </row>
    <row r="9" spans="1:17" x14ac:dyDescent="0.45">
      <c r="A9" s="27" t="s">
        <v>179</v>
      </c>
      <c r="B9" s="10" t="s">
        <v>161</v>
      </c>
      <c r="C9" s="34" t="s">
        <v>202</v>
      </c>
      <c r="D9" s="10" t="s">
        <v>162</v>
      </c>
      <c r="E9" s="12">
        <v>0</v>
      </c>
      <c r="F9" s="11">
        <v>0</v>
      </c>
      <c r="G9" s="11">
        <f>artist_info[[#This Row],[Total Payment]]*artist_info[[#This Row],[Advance %]]</f>
        <v>0</v>
      </c>
      <c r="H9" s="13"/>
      <c r="I9" s="11">
        <f>IF(artist_info[[#This Row],[Total Payment Status]]="Complete",0,artist_info[[#This Row],[Total Payment]]-artist_info[[#This Row],[Advance Paid]])</f>
        <v>0</v>
      </c>
      <c r="J9" s="16">
        <f>IF(artist_info[[#This Row],[Total Payment Status]]="Complete",0,artist_info[[#This Row],[Total Payment]]-artist_info[[#This Row],[Advance Paid]])</f>
        <v>0</v>
      </c>
      <c r="K9" s="11">
        <f>IF(artist_info[[#This Row],[Total Payment Status]]="Complete", artist_info[[#This Row],[Total Payment]], IF(AND(artist_info[[#This Row],[Total Payment Status]]="Pending",artist_info[[#This Row],[Advance Paid]] = 0), 0, artist_info[[#This Row],[Advance Paid]]))</f>
        <v>0</v>
      </c>
      <c r="L9" s="13" t="s">
        <v>84</v>
      </c>
      <c r="M9" s="13"/>
      <c r="N9" s="10" t="str">
        <f>IF(artist_info[[#This Row],[Total Payment Status]]="Complete","Complete","In Progress")</f>
        <v>Complete</v>
      </c>
      <c r="O9" s="10" t="s">
        <v>147</v>
      </c>
      <c r="P9" s="22" t="s">
        <v>10</v>
      </c>
      <c r="Q9" s="14" t="s">
        <v>163</v>
      </c>
    </row>
    <row r="10" spans="1:17" x14ac:dyDescent="0.45">
      <c r="A10" s="27" t="s">
        <v>180</v>
      </c>
      <c r="B10" s="10" t="s">
        <v>164</v>
      </c>
      <c r="C10" s="34" t="s">
        <v>203</v>
      </c>
      <c r="D10" s="10" t="s">
        <v>165</v>
      </c>
      <c r="E10" s="12">
        <v>0.5</v>
      </c>
      <c r="F10" s="11">
        <v>690</v>
      </c>
      <c r="G10" s="11">
        <f>artist_info[[#This Row],[Total Payment]]*artist_info[[#This Row],[Advance %]]</f>
        <v>345</v>
      </c>
      <c r="H10" s="13">
        <v>45692</v>
      </c>
      <c r="I10" s="11">
        <f>IF(artist_info[[#This Row],[Total Payment Status]]="Complete",0,artist_info[[#This Row],[Total Payment]]-artist_info[[#This Row],[Advance Paid]])</f>
        <v>0</v>
      </c>
      <c r="J10" s="16">
        <f>IF(artist_info[[#This Row],[Total Payment Status]]="Complete",0,artist_info[[#This Row],[Total Payment]]-artist_info[[#This Row],[Advance Paid]])</f>
        <v>0</v>
      </c>
      <c r="K10" s="11">
        <f>IF(artist_info[[#This Row],[Total Payment Status]]="Complete", artist_info[[#This Row],[Total Payment]], IF(AND(artist_info[[#This Row],[Total Payment Status]]="Pending",artist_info[[#This Row],[Advance Paid]] = 0), 0, artist_info[[#This Row],[Advance Paid]]))</f>
        <v>690</v>
      </c>
      <c r="L10" s="13">
        <v>45716</v>
      </c>
      <c r="M10" s="13"/>
      <c r="N10" s="10" t="s">
        <v>147</v>
      </c>
      <c r="O10" s="10" t="s">
        <v>147</v>
      </c>
      <c r="P10" s="22" t="s">
        <v>10</v>
      </c>
      <c r="Q10" s="14" t="s">
        <v>206</v>
      </c>
    </row>
    <row r="11" spans="1:17" x14ac:dyDescent="0.45">
      <c r="A11" s="27" t="s">
        <v>180</v>
      </c>
      <c r="B11" s="10" t="s">
        <v>90</v>
      </c>
      <c r="C11" s="34" t="s">
        <v>203</v>
      </c>
      <c r="D11" s="10" t="s">
        <v>166</v>
      </c>
      <c r="E11" s="12">
        <v>0.5</v>
      </c>
      <c r="F11" s="11">
        <v>62.5</v>
      </c>
      <c r="G11" s="11">
        <f>artist_info[[#This Row],[Total Payment]]*artist_info[[#This Row],[Advance %]]</f>
        <v>31.25</v>
      </c>
      <c r="H11" s="13">
        <v>45704</v>
      </c>
      <c r="I11" s="11">
        <v>31.25</v>
      </c>
      <c r="J11" s="16">
        <f>IF(artist_info[[#This Row],[Total Payment Status]]="Complete",0,artist_info[[#This Row],[Total Payment]]-artist_info[[#This Row],[Advance Paid]])</f>
        <v>0</v>
      </c>
      <c r="K11" s="11">
        <f>IF(artist_info[[#This Row],[Total Payment Status]]="Complete", artist_info[[#This Row],[Total Payment]], IF(AND(artist_info[[#This Row],[Total Payment Status]]="Pending",artist_info[[#This Row],[Advance Paid]] = 0), 0, artist_info[[#This Row],[Advance Paid]]))</f>
        <v>62.5</v>
      </c>
      <c r="L11" s="13">
        <v>45707</v>
      </c>
      <c r="M11" s="13"/>
      <c r="N11" s="10" t="str">
        <f>IF(artist_info[[#This Row],[Total Payment Status]]="Complete","Complete","In Progress")</f>
        <v>Complete</v>
      </c>
      <c r="O11" s="10" t="s">
        <v>147</v>
      </c>
      <c r="P11" s="22" t="s">
        <v>10</v>
      </c>
      <c r="Q11" s="14"/>
    </row>
    <row r="12" spans="1:17" x14ac:dyDescent="0.45">
      <c r="A12" s="27" t="s">
        <v>180</v>
      </c>
      <c r="B12" s="10" t="s">
        <v>161</v>
      </c>
      <c r="C12" s="34" t="s">
        <v>203</v>
      </c>
      <c r="D12" s="10" t="s">
        <v>129</v>
      </c>
      <c r="E12" s="12">
        <v>0.5</v>
      </c>
      <c r="F12" s="11">
        <v>62.5</v>
      </c>
      <c r="G12" s="11">
        <f>artist_info[[#This Row],[Total Payment]]*artist_info[[#This Row],[Advance %]]</f>
        <v>31.25</v>
      </c>
      <c r="H12" s="13">
        <v>45688</v>
      </c>
      <c r="I12" s="11">
        <v>31.25</v>
      </c>
      <c r="J12" s="16">
        <f>IF(artist_info[[#This Row],[Total Payment Status]]="Complete",0,artist_info[[#This Row],[Total Payment]]-artist_info[[#This Row],[Advance Paid]])</f>
        <v>0</v>
      </c>
      <c r="K12" s="11">
        <f>IF(artist_info[[#This Row],[Total Payment Status]]="Complete", artist_info[[#This Row],[Total Payment]], IF(AND(artist_info[[#This Row],[Total Payment Status]]="Pending",artist_info[[#This Row],[Advance Paid]] = 0), 0, artist_info[[#This Row],[Advance Paid]]))</f>
        <v>62.5</v>
      </c>
      <c r="L12" s="13">
        <v>45700</v>
      </c>
      <c r="M12" s="13"/>
      <c r="N12" s="10" t="str">
        <f>IF(artist_info[[#This Row],[Total Payment Status]]="Complete","Complete","In Progress")</f>
        <v>Complete</v>
      </c>
      <c r="O12" s="10" t="s">
        <v>147</v>
      </c>
      <c r="P12" s="22" t="s">
        <v>10</v>
      </c>
      <c r="Q12" s="14"/>
    </row>
    <row r="13" spans="1:17" x14ac:dyDescent="0.45">
      <c r="A13" s="27" t="s">
        <v>180</v>
      </c>
      <c r="B13" s="10" t="s">
        <v>98</v>
      </c>
      <c r="C13" s="34" t="s">
        <v>203</v>
      </c>
      <c r="D13" s="10" t="s">
        <v>167</v>
      </c>
      <c r="E13" s="12">
        <v>0</v>
      </c>
      <c r="F13" s="11">
        <v>62.5</v>
      </c>
      <c r="G13" s="11">
        <f>artist_info[[#This Row],[Total Payment]]*artist_info[[#This Row],[Advance %]]</f>
        <v>0</v>
      </c>
      <c r="H13" s="13"/>
      <c r="I13" s="11">
        <v>62.5</v>
      </c>
      <c r="J13" s="16">
        <f>IF(artist_info[[#This Row],[Total Payment Status]]="Complete",0,artist_info[[#This Row],[Total Payment]]-artist_info[[#This Row],[Advance Paid]])</f>
        <v>0</v>
      </c>
      <c r="K13" s="11">
        <f>IF(artist_info[[#This Row],[Total Payment Status]]="Complete", artist_info[[#This Row],[Total Payment]], IF(AND(artist_info[[#This Row],[Total Payment Status]]="Pending",artist_info[[#This Row],[Advance Paid]] = 0), 0, artist_info[[#This Row],[Advance Paid]]))</f>
        <v>62.5</v>
      </c>
      <c r="L13" s="13">
        <v>45693</v>
      </c>
      <c r="M13" s="13"/>
      <c r="N13" s="10" t="str">
        <f>IF(artist_info[[#This Row],[Total Payment Status]]="Complete","Complete","In Progress")</f>
        <v>Complete</v>
      </c>
      <c r="O13" s="10" t="s">
        <v>147</v>
      </c>
      <c r="P13" s="22" t="s">
        <v>10</v>
      </c>
      <c r="Q13" s="14"/>
    </row>
    <row r="14" spans="1:17" x14ac:dyDescent="0.45">
      <c r="A14" s="27" t="s">
        <v>180</v>
      </c>
      <c r="B14" s="10" t="s">
        <v>42</v>
      </c>
      <c r="C14" s="34" t="s">
        <v>203</v>
      </c>
      <c r="D14" s="10" t="s">
        <v>168</v>
      </c>
      <c r="E14" s="12">
        <v>0</v>
      </c>
      <c r="F14" s="11">
        <v>200</v>
      </c>
      <c r="G14" s="11">
        <f>artist_info[[#This Row],[Total Payment]]*artist_info[[#This Row],[Advance %]]</f>
        <v>0</v>
      </c>
      <c r="H14" s="13"/>
      <c r="I14" s="11">
        <f>IF(artist_info[[#This Row],[Total Payment Status]]="Complete",0,artist_info[[#This Row],[Total Payment]]-artist_info[[#This Row],[Advance Paid]])</f>
        <v>0</v>
      </c>
      <c r="J14" s="16">
        <f>IF(artist_info[[#This Row],[Total Payment Status]]="Complete",0,artist_info[[#This Row],[Total Payment]]-artist_info[[#This Row],[Advance Paid]])</f>
        <v>0</v>
      </c>
      <c r="K14" s="11">
        <f>IF(artist_info[[#This Row],[Total Payment Status]]="Complete", artist_info[[#This Row],[Total Payment]], IF(AND(artist_info[[#This Row],[Total Payment Status]]="Pending",artist_info[[#This Row],[Advance Paid]] = 0), 0, artist_info[[#This Row],[Advance Paid]]))</f>
        <v>200</v>
      </c>
      <c r="L14" s="13">
        <v>45716</v>
      </c>
      <c r="M14" s="13">
        <v>45721</v>
      </c>
      <c r="N14" s="10" t="str">
        <f>IF(artist_info[[#This Row],[Total Payment Status]]="Complete","Complete","In Progress")</f>
        <v>Complete</v>
      </c>
      <c r="O14" s="10" t="s">
        <v>147</v>
      </c>
      <c r="P14" s="22" t="s">
        <v>10</v>
      </c>
      <c r="Q14" s="14" t="s">
        <v>238</v>
      </c>
    </row>
    <row r="15" spans="1:17" x14ac:dyDescent="0.45">
      <c r="A15" s="27" t="s">
        <v>180</v>
      </c>
      <c r="B15" s="10" t="s">
        <v>112</v>
      </c>
      <c r="C15" s="34" t="s">
        <v>203</v>
      </c>
      <c r="D15" s="10" t="s">
        <v>169</v>
      </c>
      <c r="E15" s="12">
        <v>0</v>
      </c>
      <c r="F15" s="11">
        <v>75</v>
      </c>
      <c r="G15" s="11">
        <f>artist_info[[#This Row],[Total Payment]]*artist_info[[#This Row],[Advance %]]</f>
        <v>0</v>
      </c>
      <c r="H15" s="13"/>
      <c r="I15" s="11">
        <v>75</v>
      </c>
      <c r="J15" s="16">
        <f>IF(artist_info[[#This Row],[Total Payment Status]]="Complete",0,artist_info[[#This Row],[Total Payment]]-artist_info[[#This Row],[Advance Paid]])</f>
        <v>0</v>
      </c>
      <c r="K15" s="11">
        <f>IF(artist_info[[#This Row],[Total Payment Status]]="Complete", artist_info[[#This Row],[Total Payment]], IF(AND(artist_info[[#This Row],[Total Payment Status]]="Pending",artist_info[[#This Row],[Advance Paid]] = 0), 0, artist_info[[#This Row],[Advance Paid]]))</f>
        <v>75</v>
      </c>
      <c r="L15" s="13">
        <v>45695</v>
      </c>
      <c r="M15" s="13"/>
      <c r="N15" s="10" t="str">
        <f>IF(artist_info[[#This Row],[Total Payment Status]]="Complete","Complete","In Progress")</f>
        <v>Complete</v>
      </c>
      <c r="O15" s="10" t="s">
        <v>147</v>
      </c>
      <c r="P15" s="22" t="s">
        <v>10</v>
      </c>
      <c r="Q15" s="14"/>
    </row>
    <row r="16" spans="1:17" x14ac:dyDescent="0.45">
      <c r="A16" s="27" t="s">
        <v>180</v>
      </c>
      <c r="B16" s="10" t="s">
        <v>112</v>
      </c>
      <c r="C16" s="34" t="s">
        <v>203</v>
      </c>
      <c r="D16" s="10" t="s">
        <v>170</v>
      </c>
      <c r="E16" s="12">
        <v>0</v>
      </c>
      <c r="F16" s="11">
        <v>75</v>
      </c>
      <c r="G16" s="11">
        <f>artist_info[[#This Row],[Total Payment]]*artist_info[[#This Row],[Advance %]]</f>
        <v>0</v>
      </c>
      <c r="H16" s="13"/>
      <c r="I16" s="11">
        <f>IF(artist_info[[#This Row],[Total Payment Status]]="Complete",0,artist_info[[#This Row],[Total Payment]]-artist_info[[#This Row],[Advance Paid]])</f>
        <v>0</v>
      </c>
      <c r="J16" s="16">
        <f>IF(artist_info[[#This Row],[Total Payment Status]]="Complete",0,artist_info[[#This Row],[Total Payment]]-artist_info[[#This Row],[Advance Paid]])</f>
        <v>0</v>
      </c>
      <c r="K16" s="11">
        <v>75</v>
      </c>
      <c r="L16" s="13">
        <v>45716</v>
      </c>
      <c r="M16" s="13"/>
      <c r="N16" s="10" t="s">
        <v>147</v>
      </c>
      <c r="O16" s="10" t="s">
        <v>147</v>
      </c>
      <c r="P16" s="22" t="s">
        <v>10</v>
      </c>
      <c r="Q16" s="14"/>
    </row>
    <row r="17" spans="1:17" x14ac:dyDescent="0.45">
      <c r="A17" s="27" t="s">
        <v>180</v>
      </c>
      <c r="B17" s="10" t="s">
        <v>90</v>
      </c>
      <c r="C17" s="34" t="s">
        <v>203</v>
      </c>
      <c r="D17" s="10" t="s">
        <v>171</v>
      </c>
      <c r="E17" s="12">
        <v>0</v>
      </c>
      <c r="F17" s="11">
        <v>62.5</v>
      </c>
      <c r="G17" s="11">
        <f>artist_info[[#This Row],[Total Payment]]*artist_info[[#This Row],[Advance %]]</f>
        <v>0</v>
      </c>
      <c r="H17" s="13"/>
      <c r="I17" s="11">
        <f>IF(artist_info[[#This Row],[Total Payment Status]]="Complete",0,artist_info[[#This Row],[Total Payment]]-artist_info[[#This Row],[Advance Paid]])</f>
        <v>0</v>
      </c>
      <c r="J17" s="16">
        <f>IF(artist_info[[#This Row],[Total Payment Status]]="Complete",0,artist_info[[#This Row],[Total Payment]]-artist_info[[#This Row],[Advance Paid]])</f>
        <v>0</v>
      </c>
      <c r="K17" s="11">
        <v>62.5</v>
      </c>
      <c r="L17" s="13">
        <v>45716</v>
      </c>
      <c r="M17" s="13"/>
      <c r="N17" s="10" t="s">
        <v>147</v>
      </c>
      <c r="O17" s="10" t="s">
        <v>147</v>
      </c>
      <c r="P17" s="22" t="s">
        <v>10</v>
      </c>
      <c r="Q17" s="14"/>
    </row>
    <row r="18" spans="1:17" x14ac:dyDescent="0.45">
      <c r="A18" s="27" t="s">
        <v>180</v>
      </c>
      <c r="B18" s="10" t="s">
        <v>161</v>
      </c>
      <c r="C18" s="34" t="s">
        <v>203</v>
      </c>
      <c r="D18" s="10" t="s">
        <v>172</v>
      </c>
      <c r="E18" s="12">
        <v>0</v>
      </c>
      <c r="F18" s="11">
        <v>62.5</v>
      </c>
      <c r="G18" s="11">
        <f>artist_info[[#This Row],[Total Payment]]*artist_info[[#This Row],[Advance %]]</f>
        <v>0</v>
      </c>
      <c r="H18" s="13"/>
      <c r="I18" s="11">
        <f>IF(artist_info[[#This Row],[Total Payment Status]]="Complete",0,artist_info[[#This Row],[Total Payment]]-artist_info[[#This Row],[Advance Paid]])</f>
        <v>0</v>
      </c>
      <c r="J18" s="16">
        <f>IF(artist_info[[#This Row],[Total Payment Status]]="Complete",0,artist_info[[#This Row],[Total Payment]]-artist_info[[#This Row],[Advance Paid]])</f>
        <v>0</v>
      </c>
      <c r="K18" s="11">
        <f>IF(artist_info[[#This Row],[Total Payment Status]]="Complete", artist_info[[#This Row],[Total Payment]], IF(AND(artist_info[[#This Row],[Total Payment Status]]="Pending",artist_info[[#This Row],[Advance Paid]] = 0), 0, artist_info[[#This Row],[Advance Paid]]))</f>
        <v>62.5</v>
      </c>
      <c r="L18" s="13">
        <v>45716</v>
      </c>
      <c r="M18" s="13"/>
      <c r="N18" s="10" t="s">
        <v>147</v>
      </c>
      <c r="O18" s="10" t="s">
        <v>147</v>
      </c>
      <c r="P18" s="22" t="s">
        <v>10</v>
      </c>
      <c r="Q18" s="14"/>
    </row>
    <row r="19" spans="1:17" x14ac:dyDescent="0.45">
      <c r="A19" s="27" t="s">
        <v>180</v>
      </c>
      <c r="B19" s="10" t="s">
        <v>98</v>
      </c>
      <c r="C19" s="34" t="s">
        <v>203</v>
      </c>
      <c r="D19" s="10" t="s">
        <v>134</v>
      </c>
      <c r="E19" s="12">
        <v>0</v>
      </c>
      <c r="F19" s="11">
        <v>62.5</v>
      </c>
      <c r="G19" s="11">
        <f>artist_info[[#This Row],[Total Payment]]*artist_info[[#This Row],[Advance %]]</f>
        <v>0</v>
      </c>
      <c r="H19" s="13"/>
      <c r="I19" s="11">
        <v>62.5</v>
      </c>
      <c r="J19" s="16">
        <f>IF(artist_info[[#This Row],[Total Payment Status]]="Complete",0,artist_info[[#This Row],[Total Payment]]-artist_info[[#This Row],[Advance Paid]])</f>
        <v>0</v>
      </c>
      <c r="K19" s="11">
        <f>IF(artist_info[[#This Row],[Total Payment Status]]="Complete", artist_info[[#This Row],[Total Payment]], IF(AND(artist_info[[#This Row],[Total Payment Status]]="Pending",artist_info[[#This Row],[Advance Paid]] = 0), 0, artist_info[[#This Row],[Advance Paid]]))</f>
        <v>62.5</v>
      </c>
      <c r="L19" s="13">
        <v>45703</v>
      </c>
      <c r="M19" s="13"/>
      <c r="N19" s="10" t="str">
        <f>IF(artist_info[[#This Row],[Total Payment Status]]="Complete","Complete","In Progress")</f>
        <v>Complete</v>
      </c>
      <c r="O19" s="10" t="s">
        <v>147</v>
      </c>
      <c r="P19" s="22" t="s">
        <v>10</v>
      </c>
      <c r="Q19" s="14"/>
    </row>
    <row r="20" spans="1:17" x14ac:dyDescent="0.45">
      <c r="A20" s="27" t="s">
        <v>180</v>
      </c>
      <c r="B20" s="10" t="s">
        <v>98</v>
      </c>
      <c r="C20" s="34" t="s">
        <v>203</v>
      </c>
      <c r="D20" s="10" t="s">
        <v>173</v>
      </c>
      <c r="E20" s="12">
        <v>0</v>
      </c>
      <c r="F20" s="11">
        <v>62.5</v>
      </c>
      <c r="G20" s="11">
        <f>artist_info[[#This Row],[Total Payment]]*artist_info[[#This Row],[Advance %]]</f>
        <v>0</v>
      </c>
      <c r="H20" s="13"/>
      <c r="I20" s="11">
        <f>IF(artist_info[[#This Row],[Total Payment Status]]="Complete",0,artist_info[[#This Row],[Total Payment]]-artist_info[[#This Row],[Advance Paid]])</f>
        <v>0</v>
      </c>
      <c r="J20" s="16">
        <f>IF(artist_info[[#This Row],[Total Payment Status]]="Complete",0,artist_info[[#This Row],[Total Payment]]-artist_info[[#This Row],[Advance Paid]])</f>
        <v>0</v>
      </c>
      <c r="K20" s="11">
        <v>62.5</v>
      </c>
      <c r="L20" s="13">
        <v>45716</v>
      </c>
      <c r="M20" s="13"/>
      <c r="N20" s="10" t="s">
        <v>147</v>
      </c>
      <c r="O20" s="10" t="s">
        <v>147</v>
      </c>
      <c r="P20" s="22" t="s">
        <v>10</v>
      </c>
      <c r="Q20" s="14"/>
    </row>
    <row r="21" spans="1:17" x14ac:dyDescent="0.45">
      <c r="A21" s="27" t="s">
        <v>180</v>
      </c>
      <c r="B21" s="10" t="s">
        <v>174</v>
      </c>
      <c r="C21" s="34" t="s">
        <v>202</v>
      </c>
      <c r="D21" s="10" t="s">
        <v>175</v>
      </c>
      <c r="E21" s="12">
        <v>0.5</v>
      </c>
      <c r="F21" s="11">
        <v>200</v>
      </c>
      <c r="G21" s="11">
        <f>artist_info[[#This Row],[Total Payment]]*artist_info[[#This Row],[Advance %]]</f>
        <v>100</v>
      </c>
      <c r="H21" s="13">
        <v>45711</v>
      </c>
      <c r="I21" s="11">
        <f>IF(artist_info[[#This Row],[Total Payment Status]]="Complete",0,artist_info[[#This Row],[Total Payment]]-artist_info[[#This Row],[Advance Paid]])</f>
        <v>0</v>
      </c>
      <c r="J21" s="16">
        <f>IF(artist_info[[#This Row],[Total Payment Status]]="Complete",0,artist_info[[#This Row],[Total Payment]]-artist_info[[#This Row],[Advance Paid]])</f>
        <v>0</v>
      </c>
      <c r="K21" s="11">
        <v>5</v>
      </c>
      <c r="L21" s="13">
        <v>45716</v>
      </c>
      <c r="M21" s="13">
        <v>45724</v>
      </c>
      <c r="N21" s="10" t="str">
        <f>IF(artist_info[[#This Row],[Total Payment Status]]="Complete","Complete","In Progress")</f>
        <v>Complete</v>
      </c>
      <c r="O21" s="10" t="s">
        <v>147</v>
      </c>
      <c r="P21" s="22" t="s">
        <v>10</v>
      </c>
      <c r="Q21" s="14" t="s">
        <v>239</v>
      </c>
    </row>
    <row r="22" spans="1:17" x14ac:dyDescent="0.45">
      <c r="A22" s="28" t="s">
        <v>180</v>
      </c>
      <c r="B22" s="15" t="s">
        <v>176</v>
      </c>
      <c r="C22" s="34" t="s">
        <v>203</v>
      </c>
      <c r="D22" s="15" t="s">
        <v>177</v>
      </c>
      <c r="E22" s="17">
        <v>0</v>
      </c>
      <c r="F22" s="16">
        <v>45</v>
      </c>
      <c r="G22" s="16">
        <f>artist_info[[#This Row],[Total Payment]]*artist_info[[#This Row],[Advance %]]</f>
        <v>0</v>
      </c>
      <c r="H22" s="18"/>
      <c r="I22" s="16">
        <f>IF(artist_info[[#This Row],[Total Payment Status]]="Complete",0,artist_info[[#This Row],[Total Payment]]-artist_info[[#This Row],[Advance Paid]])</f>
        <v>0</v>
      </c>
      <c r="J22" s="16">
        <f>IF(artist_info[[#This Row],[Total Payment Status]]="Complete",0,artist_info[[#This Row],[Total Payment]]-artist_info[[#This Row],[Advance Paid]])</f>
        <v>0</v>
      </c>
      <c r="K22" s="16">
        <v>45</v>
      </c>
      <c r="L22" s="13">
        <v>45716</v>
      </c>
      <c r="M22" s="13"/>
      <c r="N22" s="10" t="s">
        <v>147</v>
      </c>
      <c r="O22" s="10" t="s">
        <v>147</v>
      </c>
      <c r="P22" s="22" t="s">
        <v>10</v>
      </c>
      <c r="Q22" s="19" t="s">
        <v>147</v>
      </c>
    </row>
    <row r="23" spans="1:17" x14ac:dyDescent="0.45">
      <c r="A23" s="28" t="s">
        <v>180</v>
      </c>
      <c r="B23" s="15" t="s">
        <v>193</v>
      </c>
      <c r="C23" s="34" t="s">
        <v>203</v>
      </c>
      <c r="D23" s="15" t="s">
        <v>194</v>
      </c>
      <c r="E23" s="17">
        <v>0.5</v>
      </c>
      <c r="F23" s="16">
        <v>25</v>
      </c>
      <c r="G23" s="16">
        <f>artist_info[[#This Row],[Total Payment]]*artist_info[[#This Row],[Advance %]]</f>
        <v>12.5</v>
      </c>
      <c r="H23" s="18">
        <v>45713</v>
      </c>
      <c r="I23" s="16">
        <f>IF(artist_info[[#This Row],[Total Payment Status]]="Complete",0,artist_info[[#This Row],[Total Payment]]-artist_info[[#This Row],[Advance Paid]])</f>
        <v>0</v>
      </c>
      <c r="J23" s="16">
        <f>IF(artist_info[[#This Row],[Total Payment Status]]="Complete",0,artist_info[[#This Row],[Total Payment]]-artist_info[[#This Row],[Advance Paid]])</f>
        <v>0</v>
      </c>
      <c r="K23" s="16">
        <f>IF(artist_info[[#This Row],[Total Payment Status]]="Complete", artist_info[[#This Row],[Total Payment]], IF(AND(artist_info[[#This Row],[Total Payment Status]]="Pending",artist_info[[#This Row],[Advance Paid]] = 0), 0, artist_info[[#This Row],[Advance Paid]]))</f>
        <v>25</v>
      </c>
      <c r="L23" s="13">
        <v>45716</v>
      </c>
      <c r="M23" s="13"/>
      <c r="N23" s="10" t="s">
        <v>147</v>
      </c>
      <c r="O23" s="10" t="s">
        <v>147</v>
      </c>
      <c r="P23" s="22" t="s">
        <v>10</v>
      </c>
      <c r="Q23" s="19" t="s">
        <v>192</v>
      </c>
    </row>
    <row r="24" spans="1:17" x14ac:dyDescent="0.45">
      <c r="A24" s="28" t="s">
        <v>207</v>
      </c>
      <c r="B24" s="15" t="s">
        <v>208</v>
      </c>
      <c r="C24" s="35" t="s">
        <v>203</v>
      </c>
      <c r="D24" s="15" t="s">
        <v>212</v>
      </c>
      <c r="E24" s="17">
        <v>0.5</v>
      </c>
      <c r="F24" s="16">
        <v>150</v>
      </c>
      <c r="G24" s="16">
        <f>artist_info[[#This Row],[Total Payment]]*artist_info[[#This Row],[Advance %]]</f>
        <v>75</v>
      </c>
      <c r="H24" s="18">
        <v>45717</v>
      </c>
      <c r="I24" s="16">
        <f>IF(artist_info[[#This Row],[Total Payment Status]]="Complete",0,artist_info[[#This Row],[Total Payment]]-artist_info[[#This Row],[Advance Paid]])</f>
        <v>0</v>
      </c>
      <c r="J24" s="16">
        <f>IF(artist_info[[#This Row],[Total Payment Status]]="Complete",0,artist_info[[#This Row],[Total Payment]]-artist_info[[#This Row],[Advance Paid]])</f>
        <v>0</v>
      </c>
      <c r="K24" s="16">
        <f>IF(artist_info[[#This Row],[Total Payment Status]]="Complete", artist_info[[#This Row],[Total Payment]], IF(AND(artist_info[[#This Row],[Total Payment Status]]="Pending",artist_info[[#This Row],[Advance Paid]] = 0), 0, artist_info[[#This Row],[Advance Paid]]))</f>
        <v>150</v>
      </c>
      <c r="L24" s="18">
        <v>45730</v>
      </c>
      <c r="M24" s="18">
        <v>45730</v>
      </c>
      <c r="N24" s="18" t="str">
        <f>IF(artist_info[[#This Row],[Total Payment Status]]="Complete","Complete","In Progress")</f>
        <v>Complete</v>
      </c>
      <c r="O24" s="15" t="s">
        <v>147</v>
      </c>
      <c r="P24" s="23" t="s">
        <v>10</v>
      </c>
      <c r="Q24" s="19" t="s">
        <v>252</v>
      </c>
    </row>
    <row r="25" spans="1:17" x14ac:dyDescent="0.45">
      <c r="A25" s="10" t="s">
        <v>207</v>
      </c>
      <c r="B25" s="10" t="s">
        <v>210</v>
      </c>
      <c r="C25" s="34" t="s">
        <v>203</v>
      </c>
      <c r="D25" s="10" t="s">
        <v>211</v>
      </c>
      <c r="E25" s="12">
        <v>0.5</v>
      </c>
      <c r="F25" s="11">
        <v>100</v>
      </c>
      <c r="G25" s="11">
        <f>artist_info[[#This Row],[Total Payment]]*artist_info[[#This Row],[Advance %]]</f>
        <v>50</v>
      </c>
      <c r="H25" s="13">
        <v>45717</v>
      </c>
      <c r="I25" s="11">
        <f>IF(artist_info[[#This Row],[Total Payment Status]]="Complete",0,artist_info[[#This Row],[Total Payment]]-artist_info[[#This Row],[Advance Paid]])</f>
        <v>0</v>
      </c>
      <c r="J25" s="16">
        <f>IF(artist_info[[#This Row],[Total Payment Status]]="Complete",0,artist_info[[#This Row],[Total Payment]]-artist_info[[#This Row],[Advance Paid]])</f>
        <v>0</v>
      </c>
      <c r="K25" s="11">
        <f>IF(artist_info[[#This Row],[Total Payment Status]]="Complete", artist_info[[#This Row],[Total Payment]], IF(AND(artist_info[[#This Row],[Total Payment Status]]="Pending",artist_info[[#This Row],[Advance Paid]] = 0), 0, artist_info[[#This Row],[Advance Paid]]))</f>
        <v>100</v>
      </c>
      <c r="L25" s="13">
        <v>45730</v>
      </c>
      <c r="M25" s="13">
        <v>45728</v>
      </c>
      <c r="N25" s="13" t="str">
        <f>IF(artist_info[[#This Row],[Total Payment Status]]="Complete","Complete","In Progress")</f>
        <v>Complete</v>
      </c>
      <c r="O25" s="10" t="s">
        <v>147</v>
      </c>
      <c r="P25" s="11" t="s">
        <v>10</v>
      </c>
      <c r="Q25" s="10" t="s">
        <v>247</v>
      </c>
    </row>
    <row r="26" spans="1:17" x14ac:dyDescent="0.45">
      <c r="A26" s="10" t="s">
        <v>207</v>
      </c>
      <c r="B26" s="10" t="s">
        <v>176</v>
      </c>
      <c r="C26" s="34" t="s">
        <v>203</v>
      </c>
      <c r="D26" s="10" t="s">
        <v>213</v>
      </c>
      <c r="E26" s="12">
        <v>0</v>
      </c>
      <c r="F26" s="11">
        <v>45</v>
      </c>
      <c r="G26" s="11">
        <f>artist_info[[#This Row],[Total Payment]]*artist_info[[#This Row],[Advance %]]</f>
        <v>0</v>
      </c>
      <c r="H26" s="13"/>
      <c r="I26" s="11">
        <f>IF(artist_info[[#This Row],[Total Payment Status]]="Complete",0,artist_info[[#This Row],[Total Payment]]-artist_info[[#This Row],[Advance Paid]])</f>
        <v>0</v>
      </c>
      <c r="J26" s="16">
        <f>IF(artist_info[[#This Row],[Total Payment Status]]="Complete",0,artist_info[[#This Row],[Total Payment]]-artist_info[[#This Row],[Advance Paid]])</f>
        <v>0</v>
      </c>
      <c r="K26" s="11">
        <v>60</v>
      </c>
      <c r="L26" s="13">
        <v>45730</v>
      </c>
      <c r="M26" s="13">
        <v>45722</v>
      </c>
      <c r="N26" s="13" t="str">
        <f>IF(artist_info[[#This Row],[Total Payment Status]]="Complete","Complete","In Progress")</f>
        <v>Complete</v>
      </c>
      <c r="O26" s="10" t="s">
        <v>147</v>
      </c>
      <c r="P26" s="11" t="s">
        <v>10</v>
      </c>
      <c r="Q26" s="10" t="s">
        <v>241</v>
      </c>
    </row>
    <row r="27" spans="1:17" x14ac:dyDescent="0.45">
      <c r="A27" s="10" t="s">
        <v>207</v>
      </c>
      <c r="B27" s="10" t="s">
        <v>214</v>
      </c>
      <c r="C27" s="34" t="s">
        <v>203</v>
      </c>
      <c r="D27" s="10" t="s">
        <v>215</v>
      </c>
      <c r="E27" s="12">
        <v>0.5</v>
      </c>
      <c r="F27" s="11">
        <v>115</v>
      </c>
      <c r="G27" s="11">
        <f>artist_info[[#This Row],[Total Payment]]*artist_info[[#This Row],[Advance %]]</f>
        <v>57.5</v>
      </c>
      <c r="H27" s="13">
        <v>45717</v>
      </c>
      <c r="I27" s="11">
        <f>IF(artist_info[[#This Row],[Total Payment Status]]="Complete",0,artist_info[[#This Row],[Total Payment]]-artist_info[[#This Row],[Advance Paid]])</f>
        <v>0</v>
      </c>
      <c r="J27" s="16">
        <f>IF(artist_info[[#This Row],[Total Payment Status]]="Complete",0,artist_info[[#This Row],[Total Payment]]-artist_info[[#This Row],[Advance Paid]])</f>
        <v>0</v>
      </c>
      <c r="K27" s="11">
        <f>IF(artist_info[[#This Row],[Total Payment Status]]="Complete", artist_info[[#This Row],[Total Payment]], IF(AND(artist_info[[#This Row],[Total Payment Status]]="Pending",artist_info[[#This Row],[Advance Paid]] = 0), 0, artist_info[[#This Row],[Advance Paid]]))</f>
        <v>115</v>
      </c>
      <c r="L27" s="13">
        <v>45730</v>
      </c>
      <c r="M27" s="13">
        <v>45735</v>
      </c>
      <c r="N27" s="13" t="str">
        <f>IF(artist_info[[#This Row],[Total Payment Status]]="Complete","Complete","In Progress")</f>
        <v>Complete</v>
      </c>
      <c r="O27" s="10" t="s">
        <v>147</v>
      </c>
      <c r="P27" s="11" t="s">
        <v>10</v>
      </c>
      <c r="Q27" s="10" t="s">
        <v>259</v>
      </c>
    </row>
    <row r="28" spans="1:17" x14ac:dyDescent="0.45">
      <c r="A28" s="10" t="s">
        <v>207</v>
      </c>
      <c r="B28" s="10" t="s">
        <v>214</v>
      </c>
      <c r="C28" s="34" t="s">
        <v>203</v>
      </c>
      <c r="D28" s="10" t="s">
        <v>257</v>
      </c>
      <c r="E28" s="12">
        <v>0.5</v>
      </c>
      <c r="F28" s="11">
        <v>60</v>
      </c>
      <c r="G28" s="11">
        <f>artist_info[[#This Row],[Total Payment]]*artist_info[[#This Row],[Advance %]]</f>
        <v>30</v>
      </c>
      <c r="H28" s="13">
        <v>45717</v>
      </c>
      <c r="I28" s="11">
        <f>IF(artist_info[[#This Row],[Total Payment Status]]="Complete",0,artist_info[[#This Row],[Total Payment]]-artist_info[[#This Row],[Advance Paid]])</f>
        <v>0</v>
      </c>
      <c r="J28" s="16">
        <f>IF(artist_info[[#This Row],[Total Payment Status]]="Complete",0,artist_info[[#This Row],[Total Payment]]-artist_info[[#This Row],[Advance Paid]])</f>
        <v>0</v>
      </c>
      <c r="K28" s="11">
        <f>IF(artist_info[[#This Row],[Total Payment Status]]="Complete", artist_info[[#This Row],[Total Payment]], IF(AND(artist_info[[#This Row],[Total Payment Status]]="Pending",artist_info[[#This Row],[Advance Paid]] = 0), 0, artist_info[[#This Row],[Advance Paid]]))</f>
        <v>60</v>
      </c>
      <c r="L28" s="13">
        <v>45730</v>
      </c>
      <c r="M28" s="13">
        <v>45735</v>
      </c>
      <c r="N28" s="13" t="s">
        <v>147</v>
      </c>
      <c r="O28" s="10" t="s">
        <v>147</v>
      </c>
      <c r="P28" s="11" t="s">
        <v>10</v>
      </c>
      <c r="Q28" s="10" t="s">
        <v>259</v>
      </c>
    </row>
    <row r="29" spans="1:17" x14ac:dyDescent="0.45">
      <c r="A29" s="28" t="s">
        <v>207</v>
      </c>
      <c r="B29" s="15" t="s">
        <v>216</v>
      </c>
      <c r="C29" s="35" t="s">
        <v>203</v>
      </c>
      <c r="D29" s="15" t="s">
        <v>217</v>
      </c>
      <c r="E29" s="17">
        <v>0</v>
      </c>
      <c r="F29" s="16">
        <v>75</v>
      </c>
      <c r="G29" s="16">
        <f>artist_info[[#This Row],[Total Payment]]*artist_info[[#This Row],[Advance %]]</f>
        <v>0</v>
      </c>
      <c r="H29" s="18"/>
      <c r="I29" s="16">
        <f>IF(artist_info[[#This Row],[Total Payment Status]]="Complete",0,artist_info[[#This Row],[Total Payment]]-artist_info[[#This Row],[Advance Paid]])</f>
        <v>0</v>
      </c>
      <c r="J29" s="16">
        <f>IF(artist_info[[#This Row],[Total Payment Status]]="Complete",0,artist_info[[#This Row],[Total Payment]]-artist_info[[#This Row],[Advance Paid]])</f>
        <v>0</v>
      </c>
      <c r="K29" s="16">
        <v>75</v>
      </c>
      <c r="L29" s="13">
        <v>45730</v>
      </c>
      <c r="M29" s="24">
        <v>45720</v>
      </c>
      <c r="N29" s="18" t="s">
        <v>147</v>
      </c>
      <c r="O29" s="15" t="s">
        <v>147</v>
      </c>
      <c r="P29" s="23" t="s">
        <v>10</v>
      </c>
      <c r="Q29" s="10" t="s">
        <v>240</v>
      </c>
    </row>
    <row r="30" spans="1:17" x14ac:dyDescent="0.45">
      <c r="A30" s="28" t="s">
        <v>207</v>
      </c>
      <c r="B30" s="15" t="s">
        <v>221</v>
      </c>
      <c r="C30" s="35" t="s">
        <v>202</v>
      </c>
      <c r="D30" s="15" t="s">
        <v>223</v>
      </c>
      <c r="E30" s="17">
        <v>0.5</v>
      </c>
      <c r="F30" s="16">
        <v>115</v>
      </c>
      <c r="G30" s="16">
        <f>artist_info[[#This Row],[Total Payment]]*artist_info[[#This Row],[Advance %]]</f>
        <v>57.5</v>
      </c>
      <c r="H30" s="18">
        <v>45717</v>
      </c>
      <c r="I30" s="16">
        <f>IF(artist_info[[#This Row],[Total Payment Status]]="Complete",0,artist_info[[#This Row],[Total Payment]]-artist_info[[#This Row],[Advance Paid]])</f>
        <v>0</v>
      </c>
      <c r="J30" s="16">
        <f>IF(artist_info[[#This Row],[Total Payment Status]]="Complete",0,artist_info[[#This Row],[Total Payment]]-artist_info[[#This Row],[Advance Paid]])</f>
        <v>0</v>
      </c>
      <c r="K30" s="16">
        <f>IF(artist_info[[#This Row],[Total Payment Status]]="Complete", artist_info[[#This Row],[Total Payment]], IF(AND(artist_info[[#This Row],[Total Payment Status]]="Pending",artist_info[[#This Row],[Advance Paid]] = 0), 0, artist_info[[#This Row],[Advance Paid]]))</f>
        <v>115</v>
      </c>
      <c r="L30" s="18">
        <v>45719</v>
      </c>
      <c r="M30" s="13">
        <v>45721</v>
      </c>
      <c r="N30" s="18" t="str">
        <f>IF(artist_info[[#This Row],[Total Payment Status]]="Complete","Complete","In Progress")</f>
        <v>Complete</v>
      </c>
      <c r="O30" s="15" t="s">
        <v>147</v>
      </c>
      <c r="P30" s="23" t="s">
        <v>10</v>
      </c>
      <c r="Q30" s="19" t="s">
        <v>237</v>
      </c>
    </row>
    <row r="31" spans="1:17" x14ac:dyDescent="0.45">
      <c r="A31" s="28" t="s">
        <v>207</v>
      </c>
      <c r="B31" s="15" t="s">
        <v>235</v>
      </c>
      <c r="C31" s="35" t="s">
        <v>203</v>
      </c>
      <c r="D31" s="15" t="s">
        <v>234</v>
      </c>
      <c r="E31" s="17">
        <v>0.5</v>
      </c>
      <c r="F31" s="16">
        <v>75</v>
      </c>
      <c r="G31" s="16">
        <v>0</v>
      </c>
      <c r="H31" s="18"/>
      <c r="I31" s="16">
        <f>IF(artist_info[[#This Row],[Total Payment Status]]="Complete",0,artist_info[[#This Row],[Total Payment]]-artist_info[[#This Row],[Advance Paid]])</f>
        <v>75</v>
      </c>
      <c r="J31" s="16">
        <f>IF(artist_info[[#This Row],[Total Payment Status]]="Complete",0,artist_info[[#This Row],[Total Payment]]-artist_info[[#This Row],[Advance Paid]])</f>
        <v>75</v>
      </c>
      <c r="K31" s="16">
        <f>IF(artist_info[[#This Row],[Total Payment Status]]="Complete", artist_info[[#This Row],[Total Payment]], IF(AND(artist_info[[#This Row],[Total Payment Status]]="Pending",artist_info[[#This Row],[Advance Paid]] = 0), 0, artist_info[[#This Row],[Advance Paid]]))</f>
        <v>0</v>
      </c>
      <c r="L31" s="18">
        <v>45733</v>
      </c>
      <c r="M31" s="24"/>
      <c r="N31" s="18" t="str">
        <f>IF(artist_info[[#This Row],[Total Payment Status]]="Complete","Complete","In Progress")</f>
        <v>In Progress</v>
      </c>
      <c r="O31" s="15" t="s">
        <v>209</v>
      </c>
      <c r="P31" s="23" t="s">
        <v>10</v>
      </c>
      <c r="Q31" s="19" t="s">
        <v>270</v>
      </c>
    </row>
    <row r="32" spans="1:17" x14ac:dyDescent="0.45">
      <c r="A32" s="28" t="s">
        <v>207</v>
      </c>
      <c r="B32" s="15" t="s">
        <v>244</v>
      </c>
      <c r="C32" s="35" t="s">
        <v>203</v>
      </c>
      <c r="D32" s="15" t="s">
        <v>245</v>
      </c>
      <c r="E32" s="17">
        <v>0.5</v>
      </c>
      <c r="F32" s="16">
        <v>175</v>
      </c>
      <c r="G32" s="16">
        <f>artist_info[[#This Row],[Total Payment]]*artist_info[[#This Row],[Advance %]]</f>
        <v>87.5</v>
      </c>
      <c r="H32" s="18">
        <v>45727</v>
      </c>
      <c r="I32" s="16">
        <f>IF(artist_info[[#This Row],[Total Payment Status]]="Complete",0,artist_info[[#This Row],[Total Payment]]-artist_info[[#This Row],[Advance Paid]])</f>
        <v>0</v>
      </c>
      <c r="J32" s="16">
        <f>IF(artist_info[[#This Row],[Total Payment Status]]="Complete",0,artist_info[[#This Row],[Total Payment]]-artist_info[[#This Row],[Advance Paid]])</f>
        <v>0</v>
      </c>
      <c r="K32" s="29">
        <v>197.5</v>
      </c>
      <c r="L32" s="18">
        <v>45747</v>
      </c>
      <c r="M32" s="18">
        <v>45749</v>
      </c>
      <c r="N32" s="18" t="s">
        <v>147</v>
      </c>
      <c r="O32" s="15" t="s">
        <v>147</v>
      </c>
      <c r="P32" s="23" t="s">
        <v>10</v>
      </c>
      <c r="Q32" s="36" t="s">
        <v>271</v>
      </c>
    </row>
    <row r="33" spans="1:17" x14ac:dyDescent="0.45">
      <c r="A33" s="28" t="s">
        <v>207</v>
      </c>
      <c r="B33" s="15" t="s">
        <v>250</v>
      </c>
      <c r="C33" s="35" t="s">
        <v>203</v>
      </c>
      <c r="D33" s="15" t="s">
        <v>249</v>
      </c>
      <c r="E33" s="17">
        <v>0.5</v>
      </c>
      <c r="F33" s="16">
        <v>46</v>
      </c>
      <c r="G33" s="16">
        <f>artist_info[[#This Row],[Total Payment]]*artist_info[[#This Row],[Advance %]]</f>
        <v>23</v>
      </c>
      <c r="H33" s="18">
        <v>45729</v>
      </c>
      <c r="I33" s="16">
        <f>IF(artist_info[[#This Row],[Total Payment Status]]="Complete",0,artist_info[[#This Row],[Total Payment]]-artist_info[[#This Row],[Advance Paid]])</f>
        <v>0</v>
      </c>
      <c r="J33" s="16">
        <f>IF(artist_info[[#This Row],[Total Payment Status]]="Complete",0,artist_info[[#This Row],[Total Payment]]-artist_info[[#This Row],[Advance Paid]])</f>
        <v>0</v>
      </c>
      <c r="K33" s="16">
        <f>IF(artist_info[[#This Row],[Total Payment Status]]="Complete", artist_info[[#This Row],[Total Payment]], IF(AND(artist_info[[#This Row],[Total Payment Status]]="Pending",artist_info[[#This Row],[Advance Paid]] = 0), 0, artist_info[[#This Row],[Advance Paid]]))</f>
        <v>46</v>
      </c>
      <c r="L33" s="18">
        <v>45747</v>
      </c>
      <c r="M33" s="24">
        <v>45736</v>
      </c>
      <c r="N33" s="18" t="s">
        <v>147</v>
      </c>
      <c r="O33" s="15" t="s">
        <v>147</v>
      </c>
      <c r="P33" s="23" t="s">
        <v>10</v>
      </c>
      <c r="Q33" s="19" t="s">
        <v>251</v>
      </c>
    </row>
    <row r="34" spans="1:17" x14ac:dyDescent="0.45">
      <c r="A34" s="28" t="s">
        <v>207</v>
      </c>
      <c r="B34" s="10" t="s">
        <v>208</v>
      </c>
      <c r="C34" s="35" t="s">
        <v>203</v>
      </c>
      <c r="D34" s="10" t="s">
        <v>255</v>
      </c>
      <c r="E34" s="12">
        <v>0</v>
      </c>
      <c r="F34" s="16">
        <v>147</v>
      </c>
      <c r="G34" s="16">
        <f>artist_info[[#This Row],[Total Payment]]*artist_info[[#This Row],[Advance %]]</f>
        <v>0</v>
      </c>
      <c r="H34" s="13"/>
      <c r="I34" s="16">
        <f>IF(artist_info[[#This Row],[Total Payment Status]]="Complete",0,artist_info[[#This Row],[Total Payment]]-artist_info[[#This Row],[Advance Paid]])</f>
        <v>0</v>
      </c>
      <c r="J34" s="16">
        <f>IF(artist_info[[#This Row],[Total Payment Status]]="Complete",0,artist_info[[#This Row],[Total Payment]]-artist_info[[#This Row],[Advance Paid]])</f>
        <v>0</v>
      </c>
      <c r="K34" s="16">
        <f>IF(artist_info[[#This Row],[Total Payment Status]]="Complete", artist_info[[#This Row],[Total Payment]], IF(AND(artist_info[[#This Row],[Total Payment Status]]="Pending",artist_info[[#This Row],[Advance Paid]] = 0), 0, artist_info[[#This Row],[Advance Paid]]))</f>
        <v>147</v>
      </c>
      <c r="L34" s="13">
        <v>45732</v>
      </c>
      <c r="M34" s="13">
        <v>45732</v>
      </c>
      <c r="N34" s="18" t="s">
        <v>147</v>
      </c>
      <c r="O34" s="10" t="s">
        <v>147</v>
      </c>
      <c r="P34" s="22" t="s">
        <v>10</v>
      </c>
      <c r="Q34" s="14" t="s">
        <v>256</v>
      </c>
    </row>
    <row r="35" spans="1:17" x14ac:dyDescent="0.45">
      <c r="A35" s="37" t="s">
        <v>207</v>
      </c>
      <c r="B35" s="10" t="s">
        <v>208</v>
      </c>
      <c r="C35" s="35" t="s">
        <v>203</v>
      </c>
      <c r="D35" s="10" t="s">
        <v>279</v>
      </c>
      <c r="E35" s="12">
        <v>0</v>
      </c>
      <c r="F35" s="16">
        <v>152</v>
      </c>
      <c r="G35" s="31">
        <f>artist_info[[#This Row],[Total Payment]]*artist_info[[#This Row],[Advance %]]</f>
        <v>0</v>
      </c>
      <c r="H35" s="13"/>
      <c r="I35" s="31">
        <f>IF(artist_info[[#This Row],[Total Payment Status]]="Complete",0,artist_info[[#This Row],[Total Payment]]-artist_info[[#This Row],[Advance Paid]])</f>
        <v>0</v>
      </c>
      <c r="J35" s="31">
        <f>IF(artist_info[[#This Row],[Total Payment Status]]="Complete",0,artist_info[[#This Row],[Total Payment]]-artist_info[[#This Row],[Advance Paid]])</f>
        <v>0</v>
      </c>
      <c r="K35" s="31">
        <f>IF(artist_info[[#This Row],[Total Payment Status]]="Complete", artist_info[[#This Row],[Total Payment]], IF(AND(artist_info[[#This Row],[Total Payment Status]]="Pending",artist_info[[#This Row],[Advance Paid]] = 0), 0, artist_info[[#This Row],[Advance Paid]]))</f>
        <v>152</v>
      </c>
      <c r="L35" s="13">
        <v>45732</v>
      </c>
      <c r="M35" s="13">
        <v>45732</v>
      </c>
      <c r="N35" s="18" t="s">
        <v>147</v>
      </c>
      <c r="O35" s="10" t="s">
        <v>147</v>
      </c>
      <c r="P35" s="22" t="s">
        <v>10</v>
      </c>
      <c r="Q35" s="14" t="s">
        <v>256</v>
      </c>
    </row>
    <row r="36" spans="1:17" x14ac:dyDescent="0.45">
      <c r="A36" s="37" t="s">
        <v>207</v>
      </c>
      <c r="B36" s="10" t="s">
        <v>280</v>
      </c>
      <c r="C36" s="35" t="s">
        <v>203</v>
      </c>
      <c r="D36" s="10" t="s">
        <v>278</v>
      </c>
      <c r="E36" s="12">
        <v>0</v>
      </c>
      <c r="F36" s="16">
        <v>65</v>
      </c>
      <c r="G36" s="31">
        <f>artist_info[[#This Row],[Total Payment]]*artist_info[[#This Row],[Advance %]]</f>
        <v>0</v>
      </c>
      <c r="H36" s="13"/>
      <c r="I36" s="31">
        <f>IF(artist_info[[#This Row],[Total Payment Status]]="Complete",0,artist_info[[#This Row],[Total Payment]]-artist_info[[#This Row],[Advance Paid]])</f>
        <v>0</v>
      </c>
      <c r="J36" s="31">
        <f>IF(artist_info[[#This Row],[Total Payment Status]]="Complete",0,artist_info[[#This Row],[Total Payment]]-artist_info[[#This Row],[Advance Paid]])</f>
        <v>0</v>
      </c>
      <c r="K36" s="31">
        <f>IF(artist_info[[#This Row],[Total Payment Status]]="Complete", artist_info[[#This Row],[Total Payment]], IF(AND(artist_info[[#This Row],[Total Payment Status]]="Pending",artist_info[[#This Row],[Advance Paid]] = 0), 0, artist_info[[#This Row],[Advance Paid]]))</f>
        <v>65</v>
      </c>
      <c r="L36" s="13">
        <v>45732</v>
      </c>
      <c r="M36" s="13">
        <v>45732</v>
      </c>
      <c r="N36" s="18" t="s">
        <v>147</v>
      </c>
      <c r="O36" s="10" t="s">
        <v>147</v>
      </c>
      <c r="P36" s="22" t="s">
        <v>10</v>
      </c>
      <c r="Q36" s="14" t="s">
        <v>256</v>
      </c>
    </row>
    <row r="37" spans="1:17" x14ac:dyDescent="0.45">
      <c r="A37" s="28" t="s">
        <v>207</v>
      </c>
      <c r="B37" s="15" t="s">
        <v>210</v>
      </c>
      <c r="C37" s="35" t="s">
        <v>203</v>
      </c>
      <c r="D37" s="15" t="s">
        <v>260</v>
      </c>
      <c r="E37" s="17">
        <v>0</v>
      </c>
      <c r="F37" s="16">
        <v>100</v>
      </c>
      <c r="G37" s="16">
        <f>artist_info[[#This Row],[Total Payment]]*artist_info[[#This Row],[Advance %]]</f>
        <v>0</v>
      </c>
      <c r="H37" s="18"/>
      <c r="I37" s="16">
        <f>IF(artist_info[[#This Row],[Total Payment Status]]="Complete",0,artist_info[[#This Row],[Total Payment]]-artist_info[[#This Row],[Advance Paid]])</f>
        <v>0</v>
      </c>
      <c r="J37" s="16">
        <f>IF(artist_info[[#This Row],[Total Payment Status]]="Complete",0,artist_info[[#This Row],[Total Payment]]-artist_info[[#This Row],[Advance Paid]])</f>
        <v>0</v>
      </c>
      <c r="K37" s="16">
        <f>IF(artist_info[[#This Row],[Total Payment Status]]="Complete", artist_info[[#This Row],[Total Payment]], IF(AND(artist_info[[#This Row],[Total Payment Status]]="Pending",artist_info[[#This Row],[Advance Paid]] = 0), 0, artist_info[[#This Row],[Advance Paid]]))</f>
        <v>100</v>
      </c>
      <c r="L37" s="18">
        <v>45735</v>
      </c>
      <c r="M37" s="18">
        <v>45735</v>
      </c>
      <c r="N37" s="18" t="s">
        <v>147</v>
      </c>
      <c r="O37" s="15" t="s">
        <v>147</v>
      </c>
      <c r="P37" s="23" t="s">
        <v>10</v>
      </c>
      <c r="Q37" s="19" t="s">
        <v>256</v>
      </c>
    </row>
    <row r="38" spans="1:17" x14ac:dyDescent="0.45">
      <c r="A38" s="28" t="s">
        <v>207</v>
      </c>
      <c r="B38" s="15" t="s">
        <v>90</v>
      </c>
      <c r="C38" s="35" t="s">
        <v>203</v>
      </c>
      <c r="D38" s="15" t="s">
        <v>261</v>
      </c>
      <c r="E38" s="17">
        <v>0</v>
      </c>
      <c r="F38" s="16">
        <v>62.5</v>
      </c>
      <c r="G38" s="16">
        <f>artist_info[[#This Row],[Total Payment]]*artist_info[[#This Row],[Advance %]]</f>
        <v>0</v>
      </c>
      <c r="H38" s="18"/>
      <c r="I38" s="16">
        <f>IF(artist_info[[#This Row],[Total Payment Status]]="Complete",0,artist_info[[#This Row],[Total Payment]]-artist_info[[#This Row],[Advance Paid]])</f>
        <v>0</v>
      </c>
      <c r="J38" s="16">
        <f>IF(artist_info[[#This Row],[Total Payment Status]]="Complete",0,artist_info[[#This Row],[Total Payment]]-artist_info[[#This Row],[Advance Paid]])</f>
        <v>0</v>
      </c>
      <c r="K38" s="16">
        <f>IF(artist_info[[#This Row],[Total Payment Status]]="Complete", artist_info[[#This Row],[Total Payment]], IF(AND(artist_info[[#This Row],[Total Payment Status]]="Pending",artist_info[[#This Row],[Advance Paid]] = 0), 0, artist_info[[#This Row],[Advance Paid]]))</f>
        <v>62.5</v>
      </c>
      <c r="L38" s="18">
        <v>45739</v>
      </c>
      <c r="M38" s="18">
        <v>45739</v>
      </c>
      <c r="N38" s="18" t="s">
        <v>147</v>
      </c>
      <c r="O38" s="15" t="s">
        <v>147</v>
      </c>
      <c r="P38" s="23" t="s">
        <v>10</v>
      </c>
      <c r="Q38" s="19" t="s">
        <v>256</v>
      </c>
    </row>
    <row r="39" spans="1:17" x14ac:dyDescent="0.45">
      <c r="A39" s="28" t="s">
        <v>207</v>
      </c>
      <c r="B39" s="15" t="s">
        <v>262</v>
      </c>
      <c r="C39" s="35" t="s">
        <v>203</v>
      </c>
      <c r="D39" s="15" t="s">
        <v>263</v>
      </c>
      <c r="E39" s="17">
        <v>0</v>
      </c>
      <c r="F39" s="16">
        <v>50</v>
      </c>
      <c r="G39" s="16">
        <f>artist_info[[#This Row],[Total Payment]]*artist_info[[#This Row],[Advance %]]</f>
        <v>0</v>
      </c>
      <c r="H39" s="18"/>
      <c r="I39" s="16">
        <f>IF(artist_info[[#This Row],[Total Payment Status]]="Complete",0,artist_info[[#This Row],[Total Payment]]-artist_info[[#This Row],[Advance Paid]])</f>
        <v>0</v>
      </c>
      <c r="J39" s="16">
        <f>IF(artist_info[[#This Row],[Total Payment Status]]="Complete",0,artist_info[[#This Row],[Total Payment]]-artist_info[[#This Row],[Advance Paid]])</f>
        <v>0</v>
      </c>
      <c r="K39" s="16">
        <f>IF(artist_info[[#This Row],[Total Payment Status]]="Complete", artist_info[[#This Row],[Total Payment]], IF(AND(artist_info[[#This Row],[Total Payment Status]]="Pending",artist_info[[#This Row],[Advance Paid]] = 0), 0, artist_info[[#This Row],[Advance Paid]]))</f>
        <v>50</v>
      </c>
      <c r="L39" s="18">
        <v>45744</v>
      </c>
      <c r="M39" s="18">
        <v>45744</v>
      </c>
      <c r="N39" s="18" t="s">
        <v>147</v>
      </c>
      <c r="O39" s="15" t="s">
        <v>147</v>
      </c>
      <c r="P39" s="23" t="s">
        <v>10</v>
      </c>
      <c r="Q39" s="36" t="s">
        <v>264</v>
      </c>
    </row>
    <row r="40" spans="1:17" x14ac:dyDescent="0.45">
      <c r="A40" s="28" t="s">
        <v>207</v>
      </c>
      <c r="B40" s="15" t="s">
        <v>216</v>
      </c>
      <c r="C40" s="35" t="s">
        <v>203</v>
      </c>
      <c r="D40" s="15" t="s">
        <v>265</v>
      </c>
      <c r="E40" s="17">
        <v>0</v>
      </c>
      <c r="F40" s="16">
        <v>75</v>
      </c>
      <c r="G40" s="16">
        <f>artist_info[[#This Row],[Total Payment]]*artist_info[[#This Row],[Advance %]]</f>
        <v>0</v>
      </c>
      <c r="H40" s="18"/>
      <c r="I40" s="16">
        <f>IF(artist_info[[#This Row],[Total Payment Status]]="Complete",0,artist_info[[#This Row],[Total Payment]]-artist_info[[#This Row],[Advance Paid]])</f>
        <v>0</v>
      </c>
      <c r="J40" s="16">
        <f>IF(artist_info[[#This Row],[Total Payment Status]]="Complete",0,artist_info[[#This Row],[Total Payment]]-artist_info[[#This Row],[Advance Paid]])</f>
        <v>0</v>
      </c>
      <c r="K40" s="16">
        <f>IF(artist_info[[#This Row],[Total Payment Status]]="Complete", artist_info[[#This Row],[Total Payment]], IF(AND(artist_info[[#This Row],[Total Payment Status]]="Pending",artist_info[[#This Row],[Advance Paid]] = 0), 0, artist_info[[#This Row],[Advance Paid]]))</f>
        <v>75</v>
      </c>
      <c r="L40" s="18">
        <v>45741</v>
      </c>
      <c r="M40" s="18">
        <v>45741</v>
      </c>
      <c r="N40" s="18" t="s">
        <v>147</v>
      </c>
      <c r="O40" s="15" t="s">
        <v>147</v>
      </c>
      <c r="P40" s="23" t="s">
        <v>10</v>
      </c>
      <c r="Q40" s="19" t="s">
        <v>256</v>
      </c>
    </row>
    <row r="41" spans="1:17" x14ac:dyDescent="0.45">
      <c r="A41" s="28" t="s">
        <v>207</v>
      </c>
      <c r="B41" s="28" t="s">
        <v>98</v>
      </c>
      <c r="C41" s="35" t="s">
        <v>203</v>
      </c>
      <c r="D41" s="15" t="s">
        <v>266</v>
      </c>
      <c r="E41" s="17">
        <v>0</v>
      </c>
      <c r="F41" s="16">
        <v>62.5</v>
      </c>
      <c r="G41" s="16">
        <f>artist_info[[#This Row],[Total Payment]]*artist_info[[#This Row],[Advance %]]</f>
        <v>0</v>
      </c>
      <c r="H41" s="18"/>
      <c r="I41" s="16">
        <f>IF(artist_info[[#This Row],[Total Payment Status]]="Complete",0,artist_info[[#This Row],[Total Payment]]-artist_info[[#This Row],[Advance Paid]])</f>
        <v>0</v>
      </c>
      <c r="J41" s="16">
        <f>IF(artist_info[[#This Row],[Total Payment Status]]="Complete",0,artist_info[[#This Row],[Total Payment]]-artist_info[[#This Row],[Advance Paid]])</f>
        <v>0</v>
      </c>
      <c r="K41" s="16">
        <f>IF(artist_info[[#This Row],[Total Payment Status]]="Complete", artist_info[[#This Row],[Total Payment]], IF(AND(artist_info[[#This Row],[Total Payment Status]]="Pending",artist_info[[#This Row],[Advance Paid]] = 0), 0, artist_info[[#This Row],[Advance Paid]]))</f>
        <v>62.5</v>
      </c>
      <c r="L41" s="18">
        <v>45743</v>
      </c>
      <c r="M41" s="18">
        <v>45743</v>
      </c>
      <c r="N41" s="18" t="s">
        <v>147</v>
      </c>
      <c r="O41" s="15" t="s">
        <v>147</v>
      </c>
      <c r="P41" s="23" t="s">
        <v>10</v>
      </c>
      <c r="Q41" s="19" t="s">
        <v>256</v>
      </c>
    </row>
    <row r="42" spans="1:17" x14ac:dyDescent="0.45">
      <c r="A42" s="28" t="s">
        <v>254</v>
      </c>
      <c r="B42" s="15" t="s">
        <v>112</v>
      </c>
      <c r="C42" s="35" t="s">
        <v>203</v>
      </c>
      <c r="D42" s="15" t="s">
        <v>267</v>
      </c>
      <c r="E42" s="17">
        <v>0</v>
      </c>
      <c r="F42" s="16">
        <v>85</v>
      </c>
      <c r="G42" s="16">
        <f>artist_info[[#This Row],[Total Payment]]*artist_info[[#This Row],[Advance %]]</f>
        <v>0</v>
      </c>
      <c r="H42" s="18"/>
      <c r="I42" s="16">
        <f>IF(artist_info[[#This Row],[Total Payment Status]]="Complete",0,artist_info[[#This Row],[Total Payment]]-artist_info[[#This Row],[Advance Paid]])</f>
        <v>0</v>
      </c>
      <c r="J42" s="16">
        <f>IF(artist_info[[#This Row],[Total Payment Status]]="Complete",0,artist_info[[#This Row],[Total Payment]]-artist_info[[#This Row],[Advance Paid]])</f>
        <v>0</v>
      </c>
      <c r="K42" s="16">
        <f>IF(artist_info[[#This Row],[Total Payment Status]]="Complete", artist_info[[#This Row],[Total Payment]], IF(AND(artist_info[[#This Row],[Total Payment Status]]="Pending",artist_info[[#This Row],[Advance Paid]] = 0), 0, artist_info[[#This Row],[Advance Paid]]))</f>
        <v>85</v>
      </c>
      <c r="L42" s="18">
        <v>45749</v>
      </c>
      <c r="M42" s="18">
        <v>45749</v>
      </c>
      <c r="N42" s="18" t="s">
        <v>147</v>
      </c>
      <c r="O42" s="15" t="s">
        <v>147</v>
      </c>
      <c r="P42" s="23" t="s">
        <v>10</v>
      </c>
      <c r="Q42" s="19" t="s">
        <v>256</v>
      </c>
    </row>
    <row r="43" spans="1:17" x14ac:dyDescent="0.45">
      <c r="A43" s="28" t="s">
        <v>254</v>
      </c>
      <c r="B43" s="15" t="s">
        <v>268</v>
      </c>
      <c r="C43" s="35" t="s">
        <v>203</v>
      </c>
      <c r="D43" s="15" t="s">
        <v>269</v>
      </c>
      <c r="E43" s="17">
        <v>0</v>
      </c>
      <c r="F43" s="16">
        <v>202</v>
      </c>
      <c r="G43" s="16">
        <f>artist_info[[#This Row],[Total Payment]]*artist_info[[#This Row],[Advance %]]</f>
        <v>0</v>
      </c>
      <c r="H43" s="18"/>
      <c r="I43" s="16">
        <f>IF(artist_info[[#This Row],[Total Payment Status]]="Complete",0,artist_info[[#This Row],[Total Payment]]-artist_info[[#This Row],[Advance Paid]])</f>
        <v>0</v>
      </c>
      <c r="J43" s="16">
        <f>IF(artist_info[[#This Row],[Total Payment Status]]="Complete",0,artist_info[[#This Row],[Total Payment]]-artist_info[[#This Row],[Advance Paid]])</f>
        <v>0</v>
      </c>
      <c r="K43" s="16">
        <f>IF(artist_info[[#This Row],[Total Payment Status]]="Complete", artist_info[[#This Row],[Total Payment]], IF(AND(artist_info[[#This Row],[Total Payment Status]]="Pending",artist_info[[#This Row],[Advance Paid]] = 0), 0, artist_info[[#This Row],[Advance Paid]]))</f>
        <v>202</v>
      </c>
      <c r="L43" s="18">
        <v>45749</v>
      </c>
      <c r="M43" s="18">
        <v>45749</v>
      </c>
      <c r="N43" s="18" t="s">
        <v>147</v>
      </c>
      <c r="O43" s="15" t="s">
        <v>147</v>
      </c>
      <c r="P43" s="23" t="s">
        <v>10</v>
      </c>
      <c r="Q43" s="19" t="s">
        <v>256</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7 N 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A z s 2 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7 N v W i i K R 7 g O A A A A E Q A A A B M A H A B G b 3 J t d W x h c y 9 T Z W N 0 a W 9 u M S 5 t I K I Y A C i g F A A A A A A A A A A A A A A A A A A A A A A A A A A A A C t O T S 7 J z M 9 T C I b Q h t Y A U E s B A i 0 A F A A C A A g A M 7 N v W v h S W b C m A A A A 9 g A A A B I A A A A A A A A A A A A A A A A A A A A A A E N v b m Z p Z y 9 Q Y W N r Y W d l L n h t b F B L A Q I t A B Q A A g A I A D O z b 1 o P y u m r p A A A A O k A A A A T A A A A A A A A A A A A A A A A A P I A A A B b Q 2 9 u d G V u d F 9 U e X B l c 1 0 u e G 1 s U E s B A i 0 A F A A C A A g A M 7 N 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B 9 U c G c t Y p E q f Q r j N K w F / o A A A A A A g A A A A A A E G Y A A A A B A A A g A A A A 2 M L K 2 x J e H m 4 x 1 A 5 p Y 3 7 w i 4 s q / H C 2 O h a t d Y i t o J E M G j o A A A A A D o A A A A A C A A A g A A A A 1 S i v p U t 5 p P A D b 5 x c p X X H g h 3 q 2 V B M S h I 9 j O z 4 h 0 D x 5 V l Q A A A A p K 9 P p C V U 5 O U b G 3 t o O 6 f 6 M f 0 A + P v x p E B d r Y U u 3 G c W W F M j e N q i P 1 o 5 x f n w a X D E 6 P u b 1 W N 1 f k J i 5 D j E c M 2 O G Q w G x 5 d Y C b 2 W X 8 G x l b n H j H 1 a j w h A A A A A B 8 S c 5 h B w q m + b 2 2 l s D c b l 4 p + 2 P o M p d N v K e U Q i + Z m x + q w 3 d o B d B n c P o e 7 S E 7 m M W x 1 T r K g 9 6 2 5 8 U u 2 f S D Z 0 9 3 h V y g = = < / D a t a M a s h u p > 
</file>

<file path=customXml/itemProps1.xml><?xml version="1.0" encoding="utf-8"?>
<ds:datastoreItem xmlns:ds="http://schemas.openxmlformats.org/officeDocument/2006/customXml" ds:itemID="{318EF1EC-18E6-43B3-80AB-12760D7F5E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 Spend</vt:lpstr>
      <vt:lpstr>Artist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Kardar</dc:creator>
  <cp:lastModifiedBy>Kartik Kardar</cp:lastModifiedBy>
  <dcterms:created xsi:type="dcterms:W3CDTF">2025-02-24T18:03:47Z</dcterms:created>
  <dcterms:modified xsi:type="dcterms:W3CDTF">2025-04-05T18:01:14Z</dcterms:modified>
</cp:coreProperties>
</file>