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202300"/>
  <mc:AlternateContent xmlns:mc="http://schemas.openxmlformats.org/markup-compatibility/2006">
    <mc:Choice Requires="x15">
      <x15ac:absPath xmlns:x15ac="http://schemas.microsoft.com/office/spreadsheetml/2010/11/ac" url="/Users/divyanshsingh/Desktop/masterbook/"/>
    </mc:Choice>
  </mc:AlternateContent>
  <xr:revisionPtr revIDLastSave="0" documentId="13_ncr:1_{A0E2E2DA-E9A9-FE47-A15F-BAFEB428FC2D}" xr6:coauthVersionLast="47" xr6:coauthVersionMax="47" xr10:uidLastSave="{00000000-0000-0000-0000-000000000000}"/>
  <bookViews>
    <workbookView xWindow="0" yWindow="720" windowWidth="29400" windowHeight="18400" activeTab="1" xr2:uid="{FE3238FD-5176-46D6-BD24-CFFCD815A653}"/>
  </bookViews>
  <sheets>
    <sheet name="Financial_Services " sheetId="1" r:id="rId1"/>
    <sheet name="Question" sheetId="2" r:id="rId2"/>
  </sheets>
  <definedNames>
    <definedName name="_xlnm._FilterDatabase" localSheetId="0" hidden="1">'Financial_Services '!$A$1:$H$1501</definedName>
  </definedName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673" i="2"/>
  <c r="C647" i="2"/>
  <c r="C495" i="2"/>
  <c r="C296" i="2"/>
  <c r="C246" i="2"/>
  <c r="C823" i="2"/>
  <c r="C597" i="2"/>
  <c r="C848" i="2" l="1"/>
  <c r="C797" i="2"/>
  <c r="C772" i="2"/>
  <c r="C747" i="2"/>
  <c r="C722" i="2"/>
  <c r="C701" i="2"/>
  <c r="C622" i="2"/>
  <c r="C572" i="2"/>
  <c r="C546" i="2"/>
  <c r="C525" i="2"/>
  <c r="C470" i="2"/>
  <c r="C445" i="2"/>
  <c r="C420" i="2"/>
  <c r="C395" i="2"/>
  <c r="C370" i="2"/>
  <c r="C347" i="2"/>
  <c r="C321" i="2"/>
  <c r="C271" i="2"/>
  <c r="C221" i="2"/>
  <c r="C200" i="2"/>
  <c r="C179" i="2"/>
  <c r="C152" i="2"/>
  <c r="C126" i="2"/>
  <c r="C99" i="2"/>
  <c r="C75" i="2"/>
  <c r="C51" i="2"/>
  <c r="C27" i="2"/>
</calcChain>
</file>

<file path=xl/sharedStrings.xml><?xml version="1.0" encoding="utf-8"?>
<sst xmlns="http://schemas.openxmlformats.org/spreadsheetml/2006/main" count="6239" uniqueCount="1989">
  <si>
    <t>name</t>
  </si>
  <si>
    <t>rating</t>
  </si>
  <si>
    <t>reviews</t>
  </si>
  <si>
    <t>company_type</t>
  </si>
  <si>
    <t>Head_Quarters</t>
  </si>
  <si>
    <t>Company_Age</t>
  </si>
  <si>
    <t>No_of_Employee</t>
  </si>
  <si>
    <t>ICICI Bank</t>
  </si>
  <si>
    <t>Public</t>
  </si>
  <si>
    <t>28 years old</t>
  </si>
  <si>
    <t>HDFC Bank</t>
  </si>
  <si>
    <t>HCL Technologies</t>
  </si>
  <si>
    <t>31 years old</t>
  </si>
  <si>
    <t>Axis Bank</t>
  </si>
  <si>
    <t>29 years old</t>
  </si>
  <si>
    <t>IBM</t>
  </si>
  <si>
    <t>111 years old</t>
  </si>
  <si>
    <t>Private</t>
  </si>
  <si>
    <t>15 years old</t>
  </si>
  <si>
    <t>19 years old</t>
  </si>
  <si>
    <t>IndusInd Bank</t>
  </si>
  <si>
    <t>HSBC</t>
  </si>
  <si>
    <t>20 years old</t>
  </si>
  <si>
    <t>IDFC FIRST Bank</t>
  </si>
  <si>
    <t>4 years old</t>
  </si>
  <si>
    <t>Yes Bank</t>
  </si>
  <si>
    <t>18 years old</t>
  </si>
  <si>
    <t>22 years old</t>
  </si>
  <si>
    <t>Udaan</t>
  </si>
  <si>
    <t>6 years old</t>
  </si>
  <si>
    <t>HDFC Life</t>
  </si>
  <si>
    <t>Bajaj Finance</t>
  </si>
  <si>
    <t>35 years old</t>
  </si>
  <si>
    <t>21 years old</t>
  </si>
  <si>
    <t>5 years old</t>
  </si>
  <si>
    <t>IIFL</t>
  </si>
  <si>
    <t>27 years old</t>
  </si>
  <si>
    <t>JP Morgan Chase</t>
  </si>
  <si>
    <t>Ashok Leyland</t>
  </si>
  <si>
    <t>74 years old</t>
  </si>
  <si>
    <t>170 years old</t>
  </si>
  <si>
    <t>Bandhan Bank</t>
  </si>
  <si>
    <t>JV</t>
  </si>
  <si>
    <t>73 years old</t>
  </si>
  <si>
    <t>Government</t>
  </si>
  <si>
    <t>24 years old</t>
  </si>
  <si>
    <t>Axis Direct</t>
  </si>
  <si>
    <t>11 years old</t>
  </si>
  <si>
    <t>Muthoot Fincorp</t>
  </si>
  <si>
    <t>135 years old</t>
  </si>
  <si>
    <t>44 years old</t>
  </si>
  <si>
    <t>American Express</t>
  </si>
  <si>
    <t>172 years old</t>
  </si>
  <si>
    <t>Deutsche Bank</t>
  </si>
  <si>
    <t>152 years old</t>
  </si>
  <si>
    <t>DCB Bank</t>
  </si>
  <si>
    <t>92 years old</t>
  </si>
  <si>
    <t>53 years old</t>
  </si>
  <si>
    <t>Bank of America</t>
  </si>
  <si>
    <t>PNB MetLife</t>
  </si>
  <si>
    <t>13 years old</t>
  </si>
  <si>
    <t>Tata AIG</t>
  </si>
  <si>
    <t>66 years old</t>
  </si>
  <si>
    <t>G4S</t>
  </si>
  <si>
    <t>26 years old</t>
  </si>
  <si>
    <t>Fiserv</t>
  </si>
  <si>
    <t>38 years old</t>
  </si>
  <si>
    <t>HDFC Sales</t>
  </si>
  <si>
    <t>Societe Generale</t>
  </si>
  <si>
    <t>Shriram City</t>
  </si>
  <si>
    <t>36 years old</t>
  </si>
  <si>
    <t>Indiabulls</t>
  </si>
  <si>
    <t>47 years old</t>
  </si>
  <si>
    <t>230 years old</t>
  </si>
  <si>
    <t>16 years old</t>
  </si>
  <si>
    <t>65 years old</t>
  </si>
  <si>
    <t>ICICI Securities</t>
  </si>
  <si>
    <t>Barclays</t>
  </si>
  <si>
    <t>332 years old</t>
  </si>
  <si>
    <t>BA Continuum</t>
  </si>
  <si>
    <t>IDBI Bank</t>
  </si>
  <si>
    <t>58 years old</t>
  </si>
  <si>
    <t>MetLife</t>
  </si>
  <si>
    <t>14 years old</t>
  </si>
  <si>
    <t>CMS Infosystems</t>
  </si>
  <si>
    <t>Square Yards</t>
  </si>
  <si>
    <t>9 years old</t>
  </si>
  <si>
    <t>17 years old</t>
  </si>
  <si>
    <t>S&amp;P Global</t>
  </si>
  <si>
    <t>105 years old</t>
  </si>
  <si>
    <t>Kotak Securities</t>
  </si>
  <si>
    <t>Citibank</t>
  </si>
  <si>
    <t>210 years old</t>
  </si>
  <si>
    <t>Bank of Baroda</t>
  </si>
  <si>
    <t>114 years old</t>
  </si>
  <si>
    <t>Crisil</t>
  </si>
  <si>
    <t>10 years old</t>
  </si>
  <si>
    <t>34 years old</t>
  </si>
  <si>
    <t>DBS Bank</t>
  </si>
  <si>
    <t>7 years old</t>
  </si>
  <si>
    <t>FactSet</t>
  </si>
  <si>
    <t>Vedantu</t>
  </si>
  <si>
    <t>Citicorp</t>
  </si>
  <si>
    <t>25 years old</t>
  </si>
  <si>
    <t>HDFC Securities</t>
  </si>
  <si>
    <t>32 years old</t>
  </si>
  <si>
    <t>Hero FinCorp</t>
  </si>
  <si>
    <t>133 years old</t>
  </si>
  <si>
    <t>Edelweiss</t>
  </si>
  <si>
    <t>XL Dynamics</t>
  </si>
  <si>
    <t>PhonePe</t>
  </si>
  <si>
    <t>Altisource</t>
  </si>
  <si>
    <t>8 years old</t>
  </si>
  <si>
    <t>12 years old</t>
  </si>
  <si>
    <t>175 years old</t>
  </si>
  <si>
    <t>174 years old</t>
  </si>
  <si>
    <t>23 years old</t>
  </si>
  <si>
    <t>166 years old</t>
  </si>
  <si>
    <t>Sundaram Finance</t>
  </si>
  <si>
    <t>68 years old</t>
  </si>
  <si>
    <t>128 years old</t>
  </si>
  <si>
    <t>91 years old</t>
  </si>
  <si>
    <t>Bank of India</t>
  </si>
  <si>
    <t>116 years old</t>
  </si>
  <si>
    <t>76 years old</t>
  </si>
  <si>
    <t>Canara Bank</t>
  </si>
  <si>
    <t>63 years old</t>
  </si>
  <si>
    <t>Karur Vysya Bank</t>
  </si>
  <si>
    <t>106 years old</t>
  </si>
  <si>
    <t>132 years old</t>
  </si>
  <si>
    <t>Genpact Headstro...</t>
  </si>
  <si>
    <t>64 years old</t>
  </si>
  <si>
    <t>102 years old</t>
  </si>
  <si>
    <t>Federal Bank</t>
  </si>
  <si>
    <t>69 years old</t>
  </si>
  <si>
    <t>103 years old</t>
  </si>
  <si>
    <t>157 years old</t>
  </si>
  <si>
    <t>75 years old</t>
  </si>
  <si>
    <t>City Union Bank</t>
  </si>
  <si>
    <t>118 years old</t>
  </si>
  <si>
    <t>151 years old</t>
  </si>
  <si>
    <t>104 years old</t>
  </si>
  <si>
    <t>56 years old</t>
  </si>
  <si>
    <t>33 years old</t>
  </si>
  <si>
    <t>45 years old</t>
  </si>
  <si>
    <t>3 years old</t>
  </si>
  <si>
    <t>88 years old</t>
  </si>
  <si>
    <t>72 years old</t>
  </si>
  <si>
    <t>96 years old</t>
  </si>
  <si>
    <t>81 years old</t>
  </si>
  <si>
    <t>41 years old</t>
  </si>
  <si>
    <t>93 years old</t>
  </si>
  <si>
    <t>SBI Mutual Fund</t>
  </si>
  <si>
    <t>48 years old</t>
  </si>
  <si>
    <t>Syndicate Bank</t>
  </si>
  <si>
    <t>97 years old</t>
  </si>
  <si>
    <t>UCO Bank</t>
  </si>
  <si>
    <t>79 years old</t>
  </si>
  <si>
    <t>85 years old</t>
  </si>
  <si>
    <t>42 years old</t>
  </si>
  <si>
    <t>30 years old</t>
  </si>
  <si>
    <t>Indian Bank</t>
  </si>
  <si>
    <t>115 years old</t>
  </si>
  <si>
    <t>87 years old</t>
  </si>
  <si>
    <t>Allahabad Bank</t>
  </si>
  <si>
    <t>37 years old</t>
  </si>
  <si>
    <t>40 years old</t>
  </si>
  <si>
    <t>108 years old</t>
  </si>
  <si>
    <t>84 years old</t>
  </si>
  <si>
    <t>LLP</t>
  </si>
  <si>
    <t>90 years old</t>
  </si>
  <si>
    <t>67 years old</t>
  </si>
  <si>
    <t>50 years old</t>
  </si>
  <si>
    <t>46 years old</t>
  </si>
  <si>
    <t>59 years old</t>
  </si>
  <si>
    <t>43 years old</t>
  </si>
  <si>
    <t>162 years old</t>
  </si>
  <si>
    <t>New Delhi</t>
  </si>
  <si>
    <t>171 years old</t>
  </si>
  <si>
    <t>131 years old</t>
  </si>
  <si>
    <t>ING Vysya Bank</t>
  </si>
  <si>
    <t>54 years old</t>
  </si>
  <si>
    <t>159 years old</t>
  </si>
  <si>
    <t>60 years old</t>
  </si>
  <si>
    <t>55 years old</t>
  </si>
  <si>
    <t>Mohali</t>
  </si>
  <si>
    <t>Partnership</t>
  </si>
  <si>
    <t>39 years old</t>
  </si>
  <si>
    <t>New York</t>
  </si>
  <si>
    <t>147 years old</t>
  </si>
  <si>
    <t>51 years old</t>
  </si>
  <si>
    <t>178 years old</t>
  </si>
  <si>
    <t>122 years old</t>
  </si>
  <si>
    <t>Vijaya Bank</t>
  </si>
  <si>
    <t>Corporation Bank</t>
  </si>
  <si>
    <t>98 years old</t>
  </si>
  <si>
    <t>295 years old</t>
  </si>
  <si>
    <t>52 years old</t>
  </si>
  <si>
    <t>113 years old</t>
  </si>
  <si>
    <t>71 years old</t>
  </si>
  <si>
    <t>Charlotte</t>
  </si>
  <si>
    <t>Singapore</t>
  </si>
  <si>
    <t>Houston</t>
  </si>
  <si>
    <t>Indore</t>
  </si>
  <si>
    <t>Chicago</t>
  </si>
  <si>
    <t>Dhanlaxmi Bank</t>
  </si>
  <si>
    <t>95 years old</t>
  </si>
  <si>
    <t>Vancouver</t>
  </si>
  <si>
    <t>70 years old</t>
  </si>
  <si>
    <t>57 years old</t>
  </si>
  <si>
    <t>101 years old</t>
  </si>
  <si>
    <t>UTI Mutual Fund</t>
  </si>
  <si>
    <t>89 years old</t>
  </si>
  <si>
    <t>130 years old</t>
  </si>
  <si>
    <t>Tata Mutual Fund</t>
  </si>
  <si>
    <t>LIC Mutual Fund</t>
  </si>
  <si>
    <t>62 years old</t>
  </si>
  <si>
    <t>NGO/NPO</t>
  </si>
  <si>
    <t>San Diego</t>
  </si>
  <si>
    <t>78 years old</t>
  </si>
  <si>
    <t>2 years old</t>
  </si>
  <si>
    <t>Kolkata</t>
  </si>
  <si>
    <t>Hyderabad</t>
  </si>
  <si>
    <t>Bengaluru</t>
  </si>
  <si>
    <t>83 years old</t>
  </si>
  <si>
    <t>Dallas</t>
  </si>
  <si>
    <t>Coimbatore</t>
  </si>
  <si>
    <t>LLC</t>
  </si>
  <si>
    <t>London</t>
  </si>
  <si>
    <t>Pune</t>
  </si>
  <si>
    <t>California</t>
  </si>
  <si>
    <t>194 years old</t>
  </si>
  <si>
    <t>Chennai</t>
  </si>
  <si>
    <t>IDFC Mutual Fund</t>
  </si>
  <si>
    <t>Southfield</t>
  </si>
  <si>
    <t>Kozhikode</t>
  </si>
  <si>
    <t>Irvine</t>
  </si>
  <si>
    <t>49 years old</t>
  </si>
  <si>
    <t>119 years old</t>
  </si>
  <si>
    <t>Proprietorship</t>
  </si>
  <si>
    <t>1 years old</t>
  </si>
  <si>
    <t>136 years old</t>
  </si>
  <si>
    <t>100 years old</t>
  </si>
  <si>
    <t>Navi Mumbai</t>
  </si>
  <si>
    <t>Chingola</t>
  </si>
  <si>
    <t>Tamworth</t>
  </si>
  <si>
    <t>61 years old</t>
  </si>
  <si>
    <t>Noida</t>
  </si>
  <si>
    <t>Gurgaon</t>
  </si>
  <si>
    <t>Mumbai</t>
  </si>
  <si>
    <t>Bilbao</t>
  </si>
  <si>
    <t>Gandhinagar</t>
  </si>
  <si>
    <t>Tirunelveli</t>
  </si>
  <si>
    <t>Horseheads</t>
  </si>
  <si>
    <t>Dubai</t>
  </si>
  <si>
    <t>Visakhapatnam</t>
  </si>
  <si>
    <t>117 years old</t>
  </si>
  <si>
    <t>Bangalore</t>
  </si>
  <si>
    <t>Kochi</t>
  </si>
  <si>
    <t>Calcutta</t>
  </si>
  <si>
    <t>168 years old</t>
  </si>
  <si>
    <t>Nagpur</t>
  </si>
  <si>
    <t>Doha</t>
  </si>
  <si>
    <t>Ghaziabad</t>
  </si>
  <si>
    <t>Sydney</t>
  </si>
  <si>
    <t>Bratislava</t>
  </si>
  <si>
    <t>Ann Arbor</t>
  </si>
  <si>
    <t>125 years old</t>
  </si>
  <si>
    <t>Ahmedabad</t>
  </si>
  <si>
    <t>80 years old</t>
  </si>
  <si>
    <t>Vadodara</t>
  </si>
  <si>
    <t>India</t>
  </si>
  <si>
    <t>Delhi</t>
  </si>
  <si>
    <t>Aurangabad</t>
  </si>
  <si>
    <t>Jaipur</t>
  </si>
  <si>
    <t>120 years old</t>
  </si>
  <si>
    <t>Hillsboro</t>
  </si>
  <si>
    <t>Mountain View</t>
  </si>
  <si>
    <t>San Jose</t>
  </si>
  <si>
    <t>121 years old</t>
  </si>
  <si>
    <t>Amsterdam</t>
  </si>
  <si>
    <t>Toronto</t>
  </si>
  <si>
    <t>Kowloon</t>
  </si>
  <si>
    <t>HyderÃ„ÂbÃ„Âd</t>
  </si>
  <si>
    <t>Chandigarh</t>
  </si>
  <si>
    <t>Princeton</t>
  </si>
  <si>
    <t>Seoul</t>
  </si>
  <si>
    <t>Brookfield</t>
  </si>
  <si>
    <t>Lucknow</t>
  </si>
  <si>
    <t>Costa Mesa</t>
  </si>
  <si>
    <t>Patna</t>
  </si>
  <si>
    <t>Raipur</t>
  </si>
  <si>
    <t>Tokyo</t>
  </si>
  <si>
    <t>Fremont</t>
  </si>
  <si>
    <t>Iselin</t>
  </si>
  <si>
    <t>Boston</t>
  </si>
  <si>
    <t>Surat</t>
  </si>
  <si>
    <t>Santa Clara</t>
  </si>
  <si>
    <t>Plano</t>
  </si>
  <si>
    <t>Thane</t>
  </si>
  <si>
    <t>Windsor</t>
  </si>
  <si>
    <t>Edison</t>
  </si>
  <si>
    <t>Guwahati</t>
  </si>
  <si>
    <t>Abu Dhabi</t>
  </si>
  <si>
    <t>Dover</t>
  </si>
  <si>
    <t>Thrissur</t>
  </si>
  <si>
    <t>Jodhpur</t>
  </si>
  <si>
    <t>Hong Kong</t>
  </si>
  <si>
    <t>Washington</t>
  </si>
  <si>
    <t>Wilmington</t>
  </si>
  <si>
    <t>Newark</t>
  </si>
  <si>
    <t>Jamshedpur</t>
  </si>
  <si>
    <t>Kolhapur</t>
  </si>
  <si>
    <t>Ernakulam</t>
  </si>
  <si>
    <t>Palo Alto</t>
  </si>
  <si>
    <t>Dombivli</t>
  </si>
  <si>
    <t>Allahabad</t>
  </si>
  <si>
    <t>San Mateo</t>
  </si>
  <si>
    <t>Jacksonville</t>
  </si>
  <si>
    <t>Austin</t>
  </si>
  <si>
    <t>Kanpur</t>
  </si>
  <si>
    <t>Cebu City</t>
  </si>
  <si>
    <t>Gwalior</t>
  </si>
  <si>
    <t>Udaipur</t>
  </si>
  <si>
    <t>Shenzhen</t>
  </si>
  <si>
    <t>Minneapolis</t>
  </si>
  <si>
    <t>Dehradun</t>
  </si>
  <si>
    <t>Copenhagen</t>
  </si>
  <si>
    <t>Varanasi</t>
  </si>
  <si>
    <t>Denver</t>
  </si>
  <si>
    <t>Philadelphia</t>
  </si>
  <si>
    <t>Aluva</t>
  </si>
  <si>
    <t>S. NO</t>
  </si>
  <si>
    <t>Ans:=</t>
  </si>
  <si>
    <t>SUM</t>
  </si>
  <si>
    <t>SUMIF</t>
  </si>
  <si>
    <t>1.4k</t>
  </si>
  <si>
    <t xml:space="preserve">Hint =&gt; 									
∙Go to "Financial_Services " sheet, check and select "company_type" Column (E2:E1501)		
∙ Move to cell C27 in the "Question" sheet								
∙Select every range from “Financial_Services ” sheet and write each  criteria in Quotation mark (" ")
∙Begin with "=" in cell C27  and type  “SUMIF” and press Tab button 					
∙To replace range, go to “Financial_Services ”, select range from E2 to E1501 and add comma (,)	
∙For criteria, in Quotation mark write “Public” and add comma (,)				
∙To replace sum_range, go to “Financial_Services ”, select range from D2 to D1501 and  Press “Enter”
∙Your Formula should be: 
=SUMIF('Financial_Services '!E2:E1501,"Public",'Financial_Services '!D2:D1501)
∙Press "ENTER" to execute	
</t>
  </si>
  <si>
    <t xml:space="preserve">Hint =&gt; 									
∙Go to "Financial_Services " sheet, check and select "company_type" Column (E2:E1501)		
∙ Move to cell C51 in the "Question" sheet								
∙Select every range from “Financial_Services ” sheet and write each  criteria in Quotation mark (" ")
∙Begin with "=" in cell C51  and type  “SUMIF” and press Tab button 					
∙To replace range, go to “Financial_Services ”, select range from E2 to E1501 and add comma (,)	
∙For criteria, in Quotation mark write “Private” and add comma (,)				
∙To replace sum_range, go to “Financial_Services ”, select range from H2 to H1501 and  Press “Enter”
∙Your Formula should be: 
=SUMIF('Financial_Services '!E2:E1501,"Private",'Financial_Services '!H2:H1501)
∙Press "ENTER" to execute	
</t>
  </si>
  <si>
    <t xml:space="preserve">Hint =&gt; 									
∙Go to "Financial_Services " sheet, check and select "rating" Column (C2:C1501)		
∙ Move to cell C75 in the "Question" sheet								
∙Select every range from “Financial_Services ” sheet and write each  criteria in Quotation mark (" ")
∙Begin with "=" in cell C75  and type  “SUMIF” and press Tab button 					
∙To replace range, go to “Financial_Services ”, select range from C2 to C1501 and add comma (,)	
∙For criteria, in Quotation mark write “&gt;=4” and add comma (,)				
∙To replace sum_range, go to “Financial_Services ”, select range from D2 to D1501 and  Press “Enter”
∙Your Formula should be: 
=SUMIF('Financial_Services '!C2:C1501,"&gt;=4",'Financial_Services '!D2:D1501)
∙Press "ENTER" to execute	
</t>
  </si>
  <si>
    <t>SUMIFS</t>
  </si>
  <si>
    <t>Armonk</t>
  </si>
  <si>
    <t>San Francisco</t>
  </si>
  <si>
    <t>New York City</t>
  </si>
  <si>
    <t>West Palm Beach</t>
  </si>
  <si>
    <t>Norwalk</t>
  </si>
  <si>
    <t>Santa Ana</t>
  </si>
  <si>
    <t>Windsor Locks</t>
  </si>
  <si>
    <t>Karur</t>
  </si>
  <si>
    <t>New Jersey</t>
  </si>
  <si>
    <t>Kelowna</t>
  </si>
  <si>
    <t>Geneva</t>
  </si>
  <si>
    <t>York Way</t>
  </si>
  <si>
    <t>Thanjavur</t>
  </si>
  <si>
    <t>Manhattan</t>
  </si>
  <si>
    <t>Purchase</t>
  </si>
  <si>
    <t>Box Hill</t>
  </si>
  <si>
    <t>Brooklyn</t>
  </si>
  <si>
    <t>Manipal</t>
  </si>
  <si>
    <t>Bezons</t>
  </si>
  <si>
    <t>Redwood City</t>
  </si>
  <si>
    <t>Atlanta</t>
  </si>
  <si>
    <t>Bronx</t>
  </si>
  <si>
    <t>Kansas City</t>
  </si>
  <si>
    <t>Greenwood Village</t>
  </si>
  <si>
    <t>Hoboken</t>
  </si>
  <si>
    <t>Blue Ash</t>
  </si>
  <si>
    <t>Three Rivers</t>
  </si>
  <si>
    <t>Coppell</t>
  </si>
  <si>
    <t>Ras Al Khaimah</t>
  </si>
  <si>
    <t>Northbrook</t>
  </si>
  <si>
    <t>Faridabad</t>
  </si>
  <si>
    <t>Srinagar</t>
  </si>
  <si>
    <t>GravataÃ­</t>
  </si>
  <si>
    <t>Bellevue</t>
  </si>
  <si>
    <t>Bodakdev</t>
  </si>
  <si>
    <t>Emeryville</t>
  </si>
  <si>
    <t>Richfield</t>
  </si>
  <si>
    <t>Dearborn</t>
  </si>
  <si>
    <t>Hamilton</t>
  </si>
  <si>
    <t>Stoke-on-Trent</t>
  </si>
  <si>
    <t>Burlington</t>
  </si>
  <si>
    <t>Rajkot</t>
  </si>
  <si>
    <t>Saif Zone</t>
  </si>
  <si>
    <t>Murrah</t>
  </si>
  <si>
    <t>Lubbeek</t>
  </si>
  <si>
    <t>Thames Ditton</t>
  </si>
  <si>
    <t>Ratlam</t>
  </si>
  <si>
    <t>Rourkela</t>
  </si>
  <si>
    <t>Ridgewood</t>
  </si>
  <si>
    <t>Douglas</t>
  </si>
  <si>
    <t>Satna</t>
  </si>
  <si>
    <t>Gloucester</t>
  </si>
  <si>
    <t>Mehsana</t>
  </si>
  <si>
    <t>Vidyanagar</t>
  </si>
  <si>
    <t>Pleasant Hill</t>
  </si>
  <si>
    <t>Seethariguda</t>
  </si>
  <si>
    <t>Golaghat</t>
  </si>
  <si>
    <t>Greenwich</t>
  </si>
  <si>
    <t>Foothill Ranch</t>
  </si>
  <si>
    <t>Rockville</t>
  </si>
  <si>
    <t>Norwell</t>
  </si>
  <si>
    <t>Dhule</t>
  </si>
  <si>
    <t>Sheridan</t>
  </si>
  <si>
    <t>Santa Fe Springs</t>
  </si>
  <si>
    <t>Meerut</t>
  </si>
  <si>
    <t>Bikaner</t>
  </si>
  <si>
    <t>Renfrew</t>
  </si>
  <si>
    <t>Noblesville</t>
  </si>
  <si>
    <t>Hopkinton</t>
  </si>
  <si>
    <t>Thoothukudi</t>
  </si>
  <si>
    <t>Malden</t>
  </si>
  <si>
    <t>Kodaikanal</t>
  </si>
  <si>
    <t>NAGPUR</t>
  </si>
  <si>
    <t>Suwanee</t>
  </si>
  <si>
    <t>Harrow</t>
  </si>
  <si>
    <t>Great Neck</t>
  </si>
  <si>
    <t>Bombay</t>
  </si>
  <si>
    <t xml:space="preserve">Pune </t>
  </si>
  <si>
    <t xml:space="preserve">Frankfurt </t>
  </si>
  <si>
    <t xml:space="preserve">London </t>
  </si>
  <si>
    <t xml:space="preserve">Mumbai </t>
  </si>
  <si>
    <t xml:space="preserve">Charlotte </t>
  </si>
  <si>
    <t xml:space="preserve">Paris </t>
  </si>
  <si>
    <t xml:space="preserve">New York </t>
  </si>
  <si>
    <t xml:space="preserve">Hyderabad </t>
  </si>
  <si>
    <t xml:space="preserve">Delhi </t>
  </si>
  <si>
    <t xml:space="preserve">Navi Mumbai </t>
  </si>
  <si>
    <t xml:space="preserve">Chennai </t>
  </si>
  <si>
    <t xml:space="preserve">Stamford </t>
  </si>
  <si>
    <t xml:space="preserve">Zurich </t>
  </si>
  <si>
    <t xml:space="preserve">New Delhi </t>
  </si>
  <si>
    <t xml:space="preserve">Alpharetta </t>
  </si>
  <si>
    <t xml:space="preserve">Kochi </t>
  </si>
  <si>
    <t xml:space="preserve">San Mateo </t>
  </si>
  <si>
    <t xml:space="preserve">Kolkata </t>
  </si>
  <si>
    <t xml:space="preserve">Surat </t>
  </si>
  <si>
    <t xml:space="preserve">Lahore </t>
  </si>
  <si>
    <t xml:space="preserve">SMC Global Securities Ltd. </t>
  </si>
  <si>
    <t xml:space="preserve">Noida </t>
  </si>
  <si>
    <t xml:space="preserve">Cayman Islands </t>
  </si>
  <si>
    <t xml:space="preserve">Thane </t>
  </si>
  <si>
    <t xml:space="preserve">Amsterdam </t>
  </si>
  <si>
    <t xml:space="preserve">Abu Dhabi </t>
  </si>
  <si>
    <t xml:space="preserve">Gurgaon </t>
  </si>
  <si>
    <t xml:space="preserve">Sydney </t>
  </si>
  <si>
    <t xml:space="preserve">Windermere </t>
  </si>
  <si>
    <t xml:space="preserve">Munich </t>
  </si>
  <si>
    <t xml:space="preserve">Norwalk </t>
  </si>
  <si>
    <t xml:space="preserve">Pantin </t>
  </si>
  <si>
    <t xml:space="preserve">Philadelphia </t>
  </si>
  <si>
    <t xml:space="preserve">Austin </t>
  </si>
  <si>
    <t xml:space="preserve">Bengaluru </t>
  </si>
  <si>
    <t xml:space="preserve">Indore </t>
  </si>
  <si>
    <t xml:space="preserve">Muscat </t>
  </si>
  <si>
    <t xml:space="preserve">Sterling </t>
  </si>
  <si>
    <t xml:space="preserve">Bangalore </t>
  </si>
  <si>
    <t xml:space="preserve">Chandler </t>
  </si>
  <si>
    <t xml:space="preserve">Santa Ana </t>
  </si>
  <si>
    <t xml:space="preserve">Dearborn </t>
  </si>
  <si>
    <t xml:space="preserve">Coral Springs </t>
  </si>
  <si>
    <t xml:space="preserve">Jaipur </t>
  </si>
  <si>
    <t xml:space="preserve">Edinburgh </t>
  </si>
  <si>
    <t xml:space="preserve">Ludhiana </t>
  </si>
  <si>
    <t xml:space="preserve">Nagpur </t>
  </si>
  <si>
    <t xml:space="preserve">Geneva </t>
  </si>
  <si>
    <t xml:space="preserve">Al Khobar </t>
  </si>
  <si>
    <t xml:space="preserve">Vijayawada </t>
  </si>
  <si>
    <t xml:space="preserve">Morris Plains </t>
  </si>
  <si>
    <t xml:space="preserve">Marietta </t>
  </si>
  <si>
    <t xml:space="preserve">Coimbatore </t>
  </si>
  <si>
    <t xml:space="preserve">Bethesda </t>
  </si>
  <si>
    <t xml:space="preserve">Gudimangalam </t>
  </si>
  <si>
    <t xml:space="preserve">Calicut </t>
  </si>
  <si>
    <t xml:space="preserve">Baltimore </t>
  </si>
  <si>
    <t xml:space="preserve">Verniolle </t>
  </si>
  <si>
    <t xml:space="preserve">Bhubaneswar </t>
  </si>
  <si>
    <t xml:space="preserve">Boston </t>
  </si>
  <si>
    <t xml:space="preserve">Chandigarh </t>
  </si>
  <si>
    <t xml:space="preserve">Veraval </t>
  </si>
  <si>
    <t xml:space="preserve">New Jersey </t>
  </si>
  <si>
    <t xml:space="preserve">Eindhoven </t>
  </si>
  <si>
    <t xml:space="preserve">Lucknow </t>
  </si>
  <si>
    <t xml:space="preserve">Jodhpur </t>
  </si>
  <si>
    <t xml:space="preserve">Ahmedabad </t>
  </si>
  <si>
    <t xml:space="preserve">Tokyo </t>
  </si>
  <si>
    <t xml:space="preserve">Belgaum </t>
  </si>
  <si>
    <t xml:space="preserve">Jalna </t>
  </si>
  <si>
    <t xml:space="preserve">Stuttgart </t>
  </si>
  <si>
    <t xml:space="preserve">Satna </t>
  </si>
  <si>
    <t xml:space="preserve">Agra </t>
  </si>
  <si>
    <t xml:space="preserve">Plano </t>
  </si>
  <si>
    <t xml:space="preserve">Durgapur </t>
  </si>
  <si>
    <t xml:space="preserve">Hong Kong </t>
  </si>
  <si>
    <t xml:space="preserve">Weinheim </t>
  </si>
  <si>
    <t xml:space="preserve">Jajpur </t>
  </si>
  <si>
    <t xml:space="preserve">Bhopal </t>
  </si>
  <si>
    <t xml:space="preserve">Singapore </t>
  </si>
  <si>
    <t xml:space="preserve">Puducherry </t>
  </si>
  <si>
    <t xml:space="preserve">Visakhapatnam </t>
  </si>
  <si>
    <t xml:space="preserve">Gurugram </t>
  </si>
  <si>
    <t xml:space="preserve">Nainital </t>
  </si>
  <si>
    <t xml:space="preserve">Toronto </t>
  </si>
  <si>
    <t xml:space="preserve">Varanasi </t>
  </si>
  <si>
    <t xml:space="preserve">Irving </t>
  </si>
  <si>
    <t xml:space="preserve">Culver </t>
  </si>
  <si>
    <t xml:space="preserve">Risch-Rotkreuz </t>
  </si>
  <si>
    <t xml:space="preserve">Vadodara </t>
  </si>
  <si>
    <t xml:space="preserve">Mansa </t>
  </si>
  <si>
    <t xml:space="preserve">McLean </t>
  </si>
  <si>
    <t xml:space="preserve">Nicosia </t>
  </si>
  <si>
    <t xml:space="preserve">Sugar Land </t>
  </si>
  <si>
    <t xml:space="preserve">Panchkula </t>
  </si>
  <si>
    <t xml:space="preserve">Ghaziabad </t>
  </si>
  <si>
    <t xml:space="preserve">Copley </t>
  </si>
  <si>
    <t xml:space="preserve">Sirohi </t>
  </si>
  <si>
    <t xml:space="preserve">Thrissur </t>
  </si>
  <si>
    <t xml:space="preserve">Berhampore </t>
  </si>
  <si>
    <t xml:space="preserve">San Jose </t>
  </si>
  <si>
    <t xml:space="preserve">Goa </t>
  </si>
  <si>
    <t xml:space="preserve">Andheri East </t>
  </si>
  <si>
    <t xml:space="preserve">Dublin </t>
  </si>
  <si>
    <t xml:space="preserve">Perinthalmanna </t>
  </si>
  <si>
    <t xml:space="preserve">India </t>
  </si>
  <si>
    <t xml:space="preserve">Harvey </t>
  </si>
  <si>
    <t xml:space="preserve">Seoul </t>
  </si>
  <si>
    <t xml:space="preserve">Cochin </t>
  </si>
  <si>
    <t xml:space="preserve">Atlanta </t>
  </si>
  <si>
    <t xml:space="preserve">San </t>
  </si>
  <si>
    <t xml:space="preserve">Dehradun </t>
  </si>
  <si>
    <t xml:space="preserve">Temecula </t>
  </si>
  <si>
    <t xml:space="preserve">Kanpur </t>
  </si>
  <si>
    <t xml:space="preserve">Decatur </t>
  </si>
  <si>
    <t xml:space="preserve">Kamal </t>
  </si>
  <si>
    <t xml:space="preserve">Leeds </t>
  </si>
  <si>
    <t xml:space="preserve">Secaucus </t>
  </si>
  <si>
    <t xml:space="preserve">Spalding </t>
  </si>
  <si>
    <t xml:space="preserve">Miami </t>
  </si>
  <si>
    <t>Trivandrum</t>
  </si>
  <si>
    <t>Mangaluru</t>
  </si>
  <si>
    <t>Nasik</t>
  </si>
  <si>
    <t>COUNTIF</t>
  </si>
  <si>
    <t>COUNTIFS</t>
  </si>
  <si>
    <t>AVERAGE</t>
  </si>
  <si>
    <t>AVERAGEIF</t>
  </si>
  <si>
    <t>AVERAGEIFS</t>
  </si>
  <si>
    <t>MAX</t>
  </si>
  <si>
    <t>What is the highest number of employees in a single company?</t>
  </si>
  <si>
    <t>MAXIFS</t>
  </si>
  <si>
    <t>MIN</t>
  </si>
  <si>
    <t>MINIFS</t>
  </si>
  <si>
    <t>PIVOT TABLE</t>
  </si>
  <si>
    <t>Grand Total</t>
  </si>
  <si>
    <t>Average of rating</t>
  </si>
  <si>
    <t>Company_Type</t>
  </si>
  <si>
    <t>Average of reviews</t>
  </si>
  <si>
    <t>Sum of reviews</t>
  </si>
  <si>
    <t>Sum of No_of_Employee</t>
  </si>
  <si>
    <t>Max of reviews</t>
  </si>
  <si>
    <t>company_age</t>
  </si>
  <si>
    <t>Average of No_of_Employee</t>
  </si>
  <si>
    <t>HDB Financial Service</t>
  </si>
  <si>
    <t>Kotak Mahindra Bank</t>
  </si>
  <si>
    <t>ICICI Prudential Life Insurance Company Limited</t>
  </si>
  <si>
    <t>Bajaj Allianz Life Insurance Company Limited</t>
  </si>
  <si>
    <t>Ujjivan Small Finance Bank Limited</t>
  </si>
  <si>
    <t>Mahindra &amp; Mahindra Financial Services Limited</t>
  </si>
  <si>
    <t>Wells Fargo India</t>
  </si>
  <si>
    <t>Max Life Insurance</t>
  </si>
  <si>
    <t>Manappuram Finance Limited</t>
  </si>
  <si>
    <t>Equitas Small Finance Bank Limited</t>
  </si>
  <si>
    <t>SBI Cards &amp; Payment Services Limited</t>
  </si>
  <si>
    <t>ICICI Lombard General Insurance Company Limited</t>
  </si>
  <si>
    <t>L&amp;T Financial Services Limited</t>
  </si>
  <si>
    <t>SBI Life Insurance Company Limited</t>
  </si>
  <si>
    <t>Reliance Nippon Life Asset Management Limited</t>
  </si>
  <si>
    <t>Standard Chartered Bank</t>
  </si>
  <si>
    <t>State Street Synchrony</t>
  </si>
  <si>
    <t>Tata AIA Life Insurance Company Limited</t>
  </si>
  <si>
    <t>Kotak Mahindra Bank Limited</t>
  </si>
  <si>
    <t>HDFC Ergo General Insurance Company Limited</t>
  </si>
  <si>
    <t>Utkarsh Small Finance Bank Limited</t>
  </si>
  <si>
    <t>Life Insurance Company</t>
  </si>
  <si>
    <t>Birla Sun Life Insurance Company Limited</t>
  </si>
  <si>
    <t>Cholamandalam MS General Insurance Company Limited</t>
  </si>
  <si>
    <t>Exide Life Insurance Company Limited</t>
  </si>
  <si>
    <t>Mahindra Rural Housing Finance Limited</t>
  </si>
  <si>
    <t>Datamatics Global Services Limited</t>
  </si>
  <si>
    <t>State Street Corporation</t>
  </si>
  <si>
    <t>Bharti AXA Life Insurance Company Limited</t>
  </si>
  <si>
    <t>Tata Motors Finance Limited</t>
  </si>
  <si>
    <t>Future Generali India Life Insurance Company Limited</t>
  </si>
  <si>
    <t>AXA Business Services Limited</t>
  </si>
  <si>
    <t>Tata Capital Financial Services Limited</t>
  </si>
  <si>
    <t>Bharat Financial Inclusion Limited</t>
  </si>
  <si>
    <t>Canara HSBC Life Insurance Company Limited</t>
  </si>
  <si>
    <t>Aavas Financiers Limited</t>
  </si>
  <si>
    <t>Northern Trust Corporation</t>
  </si>
  <si>
    <t>Reliance General Insurance Company Limited</t>
  </si>
  <si>
    <t>Care Health Insurance Limited</t>
  </si>
  <si>
    <t>Ocwen Financial Corporation</t>
  </si>
  <si>
    <t>Satin Creditcare Network Limited</t>
  </si>
  <si>
    <t>First American Corporation</t>
  </si>
  <si>
    <t>Motilal Oswal Financial Services Limited</t>
  </si>
  <si>
    <t>Indiabulls Consumer Finance Limited</t>
  </si>
  <si>
    <t>Oracle Financial Services Software Limited</t>
  </si>
  <si>
    <t>SBICAP Securities Limited</t>
  </si>
  <si>
    <t>Punjab National Bank</t>
  </si>
  <si>
    <t>Union Bank of India</t>
  </si>
  <si>
    <t>LIC Housing Finance Limited</t>
  </si>
  <si>
    <t>Central Bank of India</t>
  </si>
  <si>
    <t>Indian Overseas Bank</t>
  </si>
  <si>
    <t>Bank of Maharashtra</t>
  </si>
  <si>
    <t>United Bank of India</t>
  </si>
  <si>
    <t>Oriental Bank of Commerce</t>
  </si>
  <si>
    <t>Ujjivan Financial Services</t>
  </si>
  <si>
    <t>IDFC Bank Limited</t>
  </si>
  <si>
    <t>Cholamandalam Investment and Finance Company Limited</t>
  </si>
  <si>
    <t>Aditya Birla Capital Limited</t>
  </si>
  <si>
    <t>Samsung Life Insurance</t>
  </si>
  <si>
    <t>Reliance Mutual Fund</t>
  </si>
  <si>
    <t>HDFC Asset Management Company</t>
  </si>
  <si>
    <t>Wipro</t>
  </si>
  <si>
    <t>TCS</t>
  </si>
  <si>
    <t>Infosys</t>
  </si>
  <si>
    <t>Larsen &amp; Toubro</t>
  </si>
  <si>
    <t>Maruti Suzuki</t>
  </si>
  <si>
    <t>Tata Consultancy Services</t>
  </si>
  <si>
    <t>HDFC Bank Limited</t>
  </si>
  <si>
    <t>ICICI Lombard</t>
  </si>
  <si>
    <t>Kotak Life Insurance</t>
  </si>
  <si>
    <t>SBI General Insurance</t>
  </si>
  <si>
    <t>Bajaj Finserv</t>
  </si>
  <si>
    <t>IIFL Finance</t>
  </si>
  <si>
    <t>Yes Bank Limited</t>
  </si>
  <si>
    <t>IndusInd Bank Limited</t>
  </si>
  <si>
    <t>Axis Capital</t>
  </si>
  <si>
    <t>Lakshmi Vilas Bank</t>
  </si>
  <si>
    <t>South Indian Bank</t>
  </si>
  <si>
    <t>Jammu &amp; Kashmir Bank</t>
  </si>
  <si>
    <t>RBL Bank</t>
  </si>
  <si>
    <t>Kotak Mahindra Investment Company Limited</t>
  </si>
  <si>
    <t>IDFC Asset Management Company Limited</t>
  </si>
  <si>
    <t>Hindustan Aeronautics Limited</t>
  </si>
  <si>
    <t>National Bank for Agriculture and Rural Development</t>
  </si>
  <si>
    <t>Export-Import Bank of India</t>
  </si>
  <si>
    <t>Small Industries Development Bank of India</t>
  </si>
  <si>
    <t>National Housing Bank</t>
  </si>
  <si>
    <t>Andhra Bank</t>
  </si>
  <si>
    <t>Tamilnad Mercantile Bank</t>
  </si>
  <si>
    <t>Bajaj Allianz</t>
  </si>
  <si>
    <t>Reliance Life Insurance</t>
  </si>
  <si>
    <t>HDFC Mutual Fund</t>
  </si>
  <si>
    <t>ICICI Prudential Mutual Fund</t>
  </si>
  <si>
    <t>L&amp;T Mutual Fund</t>
  </si>
  <si>
    <t>Kotak Mutual Fund</t>
  </si>
  <si>
    <t>Aditya Birla Sun Life Mutual Fund</t>
  </si>
  <si>
    <t>Franklin Templeton Mutual Fund</t>
  </si>
  <si>
    <t>DSP Mutual Fund</t>
  </si>
  <si>
    <t>HSBC Mutual Fund</t>
  </si>
  <si>
    <t>Mirae Asset Mutual Fund</t>
  </si>
  <si>
    <t>Sundaram Mutual Fund</t>
  </si>
  <si>
    <t>Principal Mutual Fund</t>
  </si>
  <si>
    <t>Canara Robeco Mutual Fund</t>
  </si>
  <si>
    <t>Baroda Pioneer Mutual Fund</t>
  </si>
  <si>
    <t>JM Financial Mutual Fund</t>
  </si>
  <si>
    <t>Reliance General Insurance</t>
  </si>
  <si>
    <t>ICICI General Insurance</t>
  </si>
  <si>
    <t>HDFC Ergo</t>
  </si>
  <si>
    <t>Bajaj Allianz General Insurance</t>
  </si>
  <si>
    <t>Future Generali</t>
  </si>
  <si>
    <t>SBI Life</t>
  </si>
  <si>
    <t>Kotak General Insurance</t>
  </si>
  <si>
    <t>Star Health Insurance</t>
  </si>
  <si>
    <t>Max Bupa Health Insurance</t>
  </si>
  <si>
    <t>Care Health Insurance</t>
  </si>
  <si>
    <t>Reliance Health Insurance</t>
  </si>
  <si>
    <t>Bharti AXA General Insurance</t>
  </si>
  <si>
    <t>Oriental Insurance</t>
  </si>
  <si>
    <t>United India Insurance</t>
  </si>
  <si>
    <t>New India Assurance</t>
  </si>
  <si>
    <t>National Insurance</t>
  </si>
  <si>
    <t>Shriram General Insurance</t>
  </si>
  <si>
    <t>Liberty General Insurance</t>
  </si>
  <si>
    <t>Royal Sundaram General Insurance</t>
  </si>
  <si>
    <t>Magma HDI General Insurance</t>
  </si>
  <si>
    <t>ICICI Lombard General Insurance</t>
  </si>
  <si>
    <t>HDFC ERGO General Insurance</t>
  </si>
  <si>
    <t>Bajaj Allianz Life Insurance</t>
  </si>
  <si>
    <t>Star Union Dai-ichi Life Insurance</t>
  </si>
  <si>
    <t>Exide Life Insurance</t>
  </si>
  <si>
    <t>Future Generali India Life Insurance</t>
  </si>
  <si>
    <t>PNB MetLife India Insurance</t>
  </si>
  <si>
    <t>Kotak Mahindra Life Insurance</t>
  </si>
  <si>
    <t>Reliance Nippon Life Insurance</t>
  </si>
  <si>
    <t>SBI Life Insurance</t>
  </si>
  <si>
    <t>Aviva Life Insurance</t>
  </si>
  <si>
    <t>Bharti AXA Life Insurance</t>
  </si>
  <si>
    <t>Tata AIA Life Insurance</t>
  </si>
  <si>
    <t>HDFC Life Insurance</t>
  </si>
  <si>
    <t>LIC of India</t>
  </si>
  <si>
    <t>MetLife India Insurance</t>
  </si>
  <si>
    <t>Aegon Life Insurance</t>
  </si>
  <si>
    <t>HDFC Standard Life Insurance</t>
  </si>
  <si>
    <t>ICICI Prudential Life Insurance</t>
  </si>
  <si>
    <t>Life Insurance Corporation of India</t>
  </si>
  <si>
    <t>Oriental Insurance Company</t>
  </si>
  <si>
    <t>United India Insurance Company</t>
  </si>
  <si>
    <t>New India Assurance Company</t>
  </si>
  <si>
    <t>National Insurance Company</t>
  </si>
  <si>
    <t>Bajaj Allianz General Insurance Company</t>
  </si>
  <si>
    <t>Reliance General Insurance Company</t>
  </si>
  <si>
    <t>ICICI Lombard General Insurance Company</t>
  </si>
  <si>
    <t>HDFC Ergo General Insurance Company</t>
  </si>
  <si>
    <t>Star Health and Allied Insurance Company</t>
  </si>
  <si>
    <t>Future Generali India Insurance Company</t>
  </si>
  <si>
    <t>Bharti AXA General Insurance Company</t>
  </si>
  <si>
    <t>Max Bupa Health Insurance Company</t>
  </si>
  <si>
    <t>Care Health Insurance Company</t>
  </si>
  <si>
    <t>Kotak Mahindra General Insurance Company</t>
  </si>
  <si>
    <t>Liberty General Insurance Company</t>
  </si>
  <si>
    <t>Magma HDI General Insurance Company</t>
  </si>
  <si>
    <t>Royal Sundaram General Insurance Company</t>
  </si>
  <si>
    <t>Shriram General Insurance Company</t>
  </si>
  <si>
    <t>Star Union Dai-ichi Life Insurance Company</t>
  </si>
  <si>
    <t>Reliance Nippon Life Insurance Company</t>
  </si>
  <si>
    <t>Max Life Insurance Company</t>
  </si>
  <si>
    <t>PNB MetLife India Insurance Company</t>
  </si>
  <si>
    <t>Kotak Mahindra Life Insurance Company</t>
  </si>
  <si>
    <t>Future Generali India Life Insurance Company</t>
  </si>
  <si>
    <t>Bharti AXA Life Insurance Company</t>
  </si>
  <si>
    <t>HDFC Life Insurance Company</t>
  </si>
  <si>
    <t>MetLife India Insurance Company</t>
  </si>
  <si>
    <t>Aviva Life Insurance Company</t>
  </si>
  <si>
    <t>Aegon Life Insurance Company</t>
  </si>
  <si>
    <t>HDFC Standard Life Insurance Company</t>
  </si>
  <si>
    <t>ICICI Prudential Life Insurance Company</t>
  </si>
  <si>
    <t>Vodafone Idea Limited</t>
  </si>
  <si>
    <t>Airtel</t>
  </si>
  <si>
    <t>Reliance Jio</t>
  </si>
  <si>
    <t>BSNL</t>
  </si>
  <si>
    <t>MTNL</t>
  </si>
  <si>
    <t>Tata Teleservices</t>
  </si>
  <si>
    <t>MTS</t>
  </si>
  <si>
    <t>Tata Sky</t>
  </si>
  <si>
    <t>Dish TV</t>
  </si>
  <si>
    <t>Hathway Cable &amp; Datacom</t>
  </si>
  <si>
    <t>DEN Networks</t>
  </si>
  <si>
    <t>Siti Networks</t>
  </si>
  <si>
    <t>Reliance Communications</t>
  </si>
  <si>
    <t>Vodafone</t>
  </si>
  <si>
    <t>Idea Cellular</t>
  </si>
  <si>
    <t>Bharti Airtel</t>
  </si>
  <si>
    <t>Reliance Jio Infocomm</t>
  </si>
  <si>
    <t>BSNL Mobile</t>
  </si>
  <si>
    <t>MTNL Mobile</t>
  </si>
  <si>
    <t>Tata DoCoMo</t>
  </si>
  <si>
    <t>MTS India</t>
  </si>
  <si>
    <t>Aircel</t>
  </si>
  <si>
    <t>Reliance Jio Fiber</t>
  </si>
  <si>
    <t>Airtel Xstream</t>
  </si>
  <si>
    <t>Tata Sky Broadband</t>
  </si>
  <si>
    <t>Hathway Internet</t>
  </si>
  <si>
    <t>Siti Broadband</t>
  </si>
  <si>
    <t>DEN Broadband</t>
  </si>
  <si>
    <t>Bharti Airtel Broadband</t>
  </si>
  <si>
    <t>BSNL Fiber</t>
  </si>
  <si>
    <t>MTNL Fiber</t>
  </si>
  <si>
    <t>Reliance Jio GigaFiber</t>
  </si>
  <si>
    <t>Tata Tele Business Services</t>
  </si>
  <si>
    <t>Bharti Airtel Enterprise</t>
  </si>
  <si>
    <t>Vodafone Business</t>
  </si>
  <si>
    <t>Idea Business Solutions</t>
  </si>
  <si>
    <t>Reliance Jio Enterprise</t>
  </si>
  <si>
    <t>BSNL Enterprise</t>
  </si>
  <si>
    <t>MTNL Enterprise</t>
  </si>
  <si>
    <t>Tata Sky Business</t>
  </si>
  <si>
    <t>Hathway Business Solutions</t>
  </si>
  <si>
    <t>Siti Networks Business</t>
  </si>
  <si>
    <t>DEN Networks Business</t>
  </si>
  <si>
    <t>Airtel Business Solutions</t>
  </si>
  <si>
    <t>Tata Communications</t>
  </si>
  <si>
    <t>Vodafone Idea Enterprise</t>
  </si>
  <si>
    <t>BSNL Enterprise Solutions</t>
  </si>
  <si>
    <t>MTNL Enterprise Solutions</t>
  </si>
  <si>
    <t>Reliance Jio Corporate</t>
  </si>
  <si>
    <t>Airtel Corporate</t>
  </si>
  <si>
    <t>Vodafone Business Services</t>
  </si>
  <si>
    <t>Idea Cellular Corporate</t>
  </si>
  <si>
    <t>Reliance Communications Enterprise</t>
  </si>
  <si>
    <t>Tata Teleservices Enterprise</t>
  </si>
  <si>
    <t>Airtel GigaFiber</t>
  </si>
  <si>
    <t>BSNL Bharat Fiber</t>
  </si>
  <si>
    <t>MTNL FTTH</t>
  </si>
  <si>
    <t>Tata Sky Internet</t>
  </si>
  <si>
    <t>Hathway Fiber</t>
  </si>
  <si>
    <t>Siti Fiber</t>
  </si>
  <si>
    <t>DEN Networks Fiber</t>
  </si>
  <si>
    <t>Reliance Jio Home</t>
  </si>
  <si>
    <t>Airtel Home</t>
  </si>
  <si>
    <t>Vodafone Home</t>
  </si>
  <si>
    <t>BSNL Home</t>
  </si>
  <si>
    <t>MTNL Home</t>
  </si>
  <si>
    <t>Tata Communications Cloud</t>
  </si>
  <si>
    <t>Vodafone Idea Cloud</t>
  </si>
  <si>
    <t>Airtel Cloud</t>
  </si>
  <si>
    <t>BSNL Cloud</t>
  </si>
  <si>
    <t>MTNL Cloud</t>
  </si>
  <si>
    <t>Tata Sky Cloud</t>
  </si>
  <si>
    <t>Hathway Cloud</t>
  </si>
  <si>
    <t>Siti Networks Cloud</t>
  </si>
  <si>
    <t>DEN Networks Cloud</t>
  </si>
  <si>
    <t>Reliance Jio Cloud</t>
  </si>
  <si>
    <t>Airtel TV</t>
  </si>
  <si>
    <t>Vodafone TV</t>
  </si>
  <si>
    <t>Idea TV</t>
  </si>
  <si>
    <t>BSNL TV</t>
  </si>
  <si>
    <t>MTNL TV</t>
  </si>
  <si>
    <t>Tata Sky DTH</t>
  </si>
  <si>
    <t>Dish TV DTH</t>
  </si>
  <si>
    <t>Hathway DTH</t>
  </si>
  <si>
    <t>Siti Networks DTH</t>
  </si>
  <si>
    <t>DEN Networks DTH</t>
  </si>
  <si>
    <t>Reliance Jio DTH</t>
  </si>
  <si>
    <t>Airtel DTH</t>
  </si>
  <si>
    <t>Vodafone DTH</t>
  </si>
  <si>
    <t>MTNL DTH</t>
  </si>
  <si>
    <t>BSNL DTH</t>
  </si>
  <si>
    <t>Tata Communications Voice</t>
  </si>
  <si>
    <t>Vodafone Idea Voice</t>
  </si>
  <si>
    <t>Airtel Voice</t>
  </si>
  <si>
    <t>BSNL Voice</t>
  </si>
  <si>
    <t>MTNL Voice</t>
  </si>
  <si>
    <t>Reliance Jio Voice</t>
  </si>
  <si>
    <t>Tata Sky Voice</t>
  </si>
  <si>
    <t>Hathway Voice</t>
  </si>
  <si>
    <t>Siti Networks Voice</t>
  </si>
  <si>
    <t>DEN Networks Voice</t>
  </si>
  <si>
    <t>Reliance Jio Digital</t>
  </si>
  <si>
    <t>Airtel Digital</t>
  </si>
  <si>
    <t>Vodafone Digital</t>
  </si>
  <si>
    <t>BSNL Digital</t>
  </si>
  <si>
    <t>MTNL Digital</t>
  </si>
  <si>
    <t>Tata Sky Digital</t>
  </si>
  <si>
    <t>Hathway Digital</t>
  </si>
  <si>
    <t>Siti Networks Digital</t>
  </si>
  <si>
    <t>DEN Networks Digital</t>
  </si>
  <si>
    <t>Reliance Jio Broadband</t>
  </si>
  <si>
    <t>Airtel Broadband</t>
  </si>
  <si>
    <t>Vodafone Broadband</t>
  </si>
  <si>
    <t>BSNL Broadband</t>
  </si>
  <si>
    <t>MTNL Broadband</t>
  </si>
  <si>
    <t>Hathway Broadband</t>
  </si>
  <si>
    <t>Siti Networks Broadband</t>
  </si>
  <si>
    <t>DEN Networks Broadband</t>
  </si>
  <si>
    <t>Reliance Jio Postpaid</t>
  </si>
  <si>
    <t>Airtel Postpaid</t>
  </si>
  <si>
    <t>Vodafone Postpaid</t>
  </si>
  <si>
    <t>Idea Postpaid</t>
  </si>
  <si>
    <t>BSNL Postpaid</t>
  </si>
  <si>
    <t>MTNL Postpaid</t>
  </si>
  <si>
    <t>Tata Sky Postpaid</t>
  </si>
  <si>
    <t>Hathway Postpaid</t>
  </si>
  <si>
    <t>Siti Networks Postpaid</t>
  </si>
  <si>
    <t>DEN Networks Postpaid</t>
  </si>
  <si>
    <t>Reliance Jio Prepaid</t>
  </si>
  <si>
    <t>Airtel Prepaid</t>
  </si>
  <si>
    <t>Vodafone Prepaid</t>
  </si>
  <si>
    <t>Idea Prepaid</t>
  </si>
  <si>
    <t>BSNL Prepaid</t>
  </si>
  <si>
    <t>MTNL Prepaid</t>
  </si>
  <si>
    <t>Tata Sky Prepaid</t>
  </si>
  <si>
    <t>Hathway Prepaid</t>
  </si>
  <si>
    <t>Siti Networks Prepaid</t>
  </si>
  <si>
    <t>DEN Networks Prepaid</t>
  </si>
  <si>
    <t>Reliance Jio Recharge</t>
  </si>
  <si>
    <t>Airtel Recharge</t>
  </si>
  <si>
    <t>Vodafone Recharge</t>
  </si>
  <si>
    <t>Idea Recharge</t>
  </si>
  <si>
    <t>BSNL Recharge</t>
  </si>
  <si>
    <t>MTNL Recharge</t>
  </si>
  <si>
    <t>Tata Sky Recharge</t>
  </si>
  <si>
    <t>Hathway Recharge</t>
  </si>
  <si>
    <t>Siti Networks Recharge</t>
  </si>
  <si>
    <t>DEN Networks Recharge</t>
  </si>
  <si>
    <t>Reliance Jio SIM</t>
  </si>
  <si>
    <t>Airtel SIM</t>
  </si>
  <si>
    <t>Vodafone SIM</t>
  </si>
  <si>
    <t>Idea SIM</t>
  </si>
  <si>
    <t>BSNL SIM</t>
  </si>
  <si>
    <t>MTNL SIM</t>
  </si>
  <si>
    <t>Tata Sky SIM</t>
  </si>
  <si>
    <t>Hathway SIM</t>
  </si>
  <si>
    <t>Siti Networks SIM</t>
  </si>
  <si>
    <t>DEN Networks SIM</t>
  </si>
  <si>
    <t>Reliance Jio Offers</t>
  </si>
  <si>
    <t>Airtel Offers</t>
  </si>
  <si>
    <t>Vodafone Offers</t>
  </si>
  <si>
    <t>Idea Offers</t>
  </si>
  <si>
    <t>BSNL Offers</t>
  </si>
  <si>
    <t>MTNL Offers</t>
  </si>
  <si>
    <t>Tata Sky Offers</t>
  </si>
  <si>
    <t>Hathway Offers</t>
  </si>
  <si>
    <t>Siti Networks Offers</t>
  </si>
  <si>
    <t>DEN Networks Offers</t>
  </si>
  <si>
    <t>Reliance Jio Plans</t>
  </si>
  <si>
    <t>Airtel Plans</t>
  </si>
  <si>
    <t>Vodafone Plans</t>
  </si>
  <si>
    <t>Idea Plans</t>
  </si>
  <si>
    <t>BSNL Plans</t>
  </si>
  <si>
    <t>MTNL Plans</t>
  </si>
  <si>
    <t>Tata Sky Plans</t>
  </si>
  <si>
    <t>Hathway Plans</t>
  </si>
  <si>
    <t>Siti Networks Plans</t>
  </si>
  <si>
    <t>DEN Networks Plans</t>
  </si>
  <si>
    <t>Reliance Jio Services</t>
  </si>
  <si>
    <t>Airtel Services</t>
  </si>
  <si>
    <t>Vodafone Services</t>
  </si>
  <si>
    <t>Idea Services</t>
  </si>
  <si>
    <t>BSNL Services</t>
  </si>
  <si>
    <t>MTNL Services</t>
  </si>
  <si>
    <t>Tata Sky Services</t>
  </si>
  <si>
    <t>Hathway Services</t>
  </si>
  <si>
    <t>Siti Networks Services</t>
  </si>
  <si>
    <t>DEN Networks Services</t>
  </si>
  <si>
    <t>Reliance Jio Customer Service</t>
  </si>
  <si>
    <t>Airtel Customer Service</t>
  </si>
  <si>
    <t>Vodafone Customer Service</t>
  </si>
  <si>
    <t>Idea Customer Service</t>
  </si>
  <si>
    <t>BSNL Customer Service</t>
  </si>
  <si>
    <t>MTNL Customer Service</t>
  </si>
  <si>
    <t>Tata Sky Customer Service</t>
  </si>
  <si>
    <t>Hathway Customer Service</t>
  </si>
  <si>
    <t>Siti Networks Customer Service</t>
  </si>
  <si>
    <t>DEN Networks Customer Service</t>
  </si>
  <si>
    <t>Reliance Jio Support</t>
  </si>
  <si>
    <t>Airtel Support</t>
  </si>
  <si>
    <t>Vodafone Support</t>
  </si>
  <si>
    <t>Idea Support</t>
  </si>
  <si>
    <t>BSNL Support</t>
  </si>
  <si>
    <t>MTNL Support</t>
  </si>
  <si>
    <t>Tata Sky Support</t>
  </si>
  <si>
    <t>Hathway Support</t>
  </si>
  <si>
    <t>Siti Networks Support</t>
  </si>
  <si>
    <t>DEN Networks Support</t>
  </si>
  <si>
    <t>Reliance Jio Internet</t>
  </si>
  <si>
    <t>Airtel Internet</t>
  </si>
  <si>
    <t>Vodafone Internet</t>
  </si>
  <si>
    <t>Idea Internet</t>
  </si>
  <si>
    <t>BSNL Internet</t>
  </si>
  <si>
    <t>MTNL Internet</t>
  </si>
  <si>
    <t>Siti Networks Internet</t>
  </si>
  <si>
    <t>DEN Networks Internet</t>
  </si>
  <si>
    <t>Reliance Jio TV</t>
  </si>
  <si>
    <t>Tata Sky TV</t>
  </si>
  <si>
    <t>Hathway TV</t>
  </si>
  <si>
    <t>Siti Networks TV</t>
  </si>
  <si>
    <t>DEN Networks TV</t>
  </si>
  <si>
    <t>Reliance Jio Mobile</t>
  </si>
  <si>
    <t>Airtel Mobile</t>
  </si>
  <si>
    <t>Vodafone Mobile</t>
  </si>
  <si>
    <t>Idea Mobile</t>
  </si>
  <si>
    <t>Tata Sky Mobile</t>
  </si>
  <si>
    <t>Hathway Mobile</t>
  </si>
  <si>
    <t>Siti Networks Mobile</t>
  </si>
  <si>
    <t>DEN Networks Mobile</t>
  </si>
  <si>
    <t>Reliance Jio WiFi</t>
  </si>
  <si>
    <t>Airtel WiFi</t>
  </si>
  <si>
    <t>Vodafone WiFi</t>
  </si>
  <si>
    <t>Idea WiFi</t>
  </si>
  <si>
    <t>BSNL WiFi</t>
  </si>
  <si>
    <t>MTNL WiFi</t>
  </si>
  <si>
    <t>Tata Sky WiFi</t>
  </si>
  <si>
    <t>Hathway WiFi</t>
  </si>
  <si>
    <t>Siti Networks WiFi</t>
  </si>
  <si>
    <t>DEN Networks WiFi</t>
  </si>
  <si>
    <t>Reliance Jio Connectivity</t>
  </si>
  <si>
    <t>Airtel Connectivity</t>
  </si>
  <si>
    <t>Vodafone Connectivity</t>
  </si>
  <si>
    <t>Idea Connectivity</t>
  </si>
  <si>
    <t>BSNL Connectivity</t>
  </si>
  <si>
    <t>MTNL Connectivity</t>
  </si>
  <si>
    <t>Tata Sky Connectivity</t>
  </si>
  <si>
    <t>Hathway Connectivity</t>
  </si>
  <si>
    <t>Siti Networks Connectivity</t>
  </si>
  <si>
    <t>DEN Networks Connectivity</t>
  </si>
  <si>
    <t>Reliance Jio Deals</t>
  </si>
  <si>
    <t>Airtel Deals</t>
  </si>
  <si>
    <t>Vodafone Deals</t>
  </si>
  <si>
    <t>Idea Deals</t>
  </si>
  <si>
    <t>BSNL Deals</t>
  </si>
  <si>
    <t>MTNL Deals</t>
  </si>
  <si>
    <t>Tata Sky Deals</t>
  </si>
  <si>
    <t>Hathway Deals</t>
  </si>
  <si>
    <t>Siti Networks Deals</t>
  </si>
  <si>
    <t>DEN Networks Deals</t>
  </si>
  <si>
    <t>Reliance Jio Promotions</t>
  </si>
  <si>
    <t>Airtel Promotions</t>
  </si>
  <si>
    <t>Vodafone Promotions</t>
  </si>
  <si>
    <t>Idea Promotions</t>
  </si>
  <si>
    <t>BSNL Promotions</t>
  </si>
  <si>
    <t>MTNL Promotions</t>
  </si>
  <si>
    <t>Tata Sky Promotions</t>
  </si>
  <si>
    <t>Hathway Promotions</t>
  </si>
  <si>
    <t>Siti Networks Promotions</t>
  </si>
  <si>
    <t>DEN Networks Promotions</t>
  </si>
  <si>
    <t>Reliance Jio Packages</t>
  </si>
  <si>
    <t>Airtel Packages</t>
  </si>
  <si>
    <t>Vodafone Packages</t>
  </si>
  <si>
    <t>Idea Packages</t>
  </si>
  <si>
    <t>BSNL Packages</t>
  </si>
  <si>
    <t>MTNL Packages</t>
  </si>
  <si>
    <t>Tata Sky Packages</t>
  </si>
  <si>
    <t>Hathway Packages</t>
  </si>
  <si>
    <t>Siti Networks Packages</t>
  </si>
  <si>
    <t>DEN Networks Packages</t>
  </si>
  <si>
    <t>Reliance Jio Data</t>
  </si>
  <si>
    <t>Airtel Data</t>
  </si>
  <si>
    <t>Vodafone Data</t>
  </si>
  <si>
    <t>Idea Data</t>
  </si>
  <si>
    <t>BSNL Data</t>
  </si>
  <si>
    <t>MTNL Data</t>
  </si>
  <si>
    <t>Tata Sky Data</t>
  </si>
  <si>
    <t>Hathway Data</t>
  </si>
  <si>
    <t>Siti Networks Data</t>
  </si>
  <si>
    <t>DEN Networks Data</t>
  </si>
  <si>
    <t>Reliance Jio Fiber Optic</t>
  </si>
  <si>
    <t>Airtel Fiber Optic</t>
  </si>
  <si>
    <t>Vodafone Fiber Optic</t>
  </si>
  <si>
    <t>Idea Fiber Optic</t>
  </si>
  <si>
    <t>BSNL Fiber Optic</t>
  </si>
  <si>
    <t>MTNL Fiber Optic</t>
  </si>
  <si>
    <t>Tata Sky Fiber Optic</t>
  </si>
  <si>
    <t>Hathway Fiber Optic</t>
  </si>
  <si>
    <t>Siti Networks Fiber Optic</t>
  </si>
  <si>
    <t>DEN Networks Fiber Optic</t>
  </si>
  <si>
    <t>Reliance Jio 4G</t>
  </si>
  <si>
    <t>Airtel 4G</t>
  </si>
  <si>
    <t>Vodafone 4G</t>
  </si>
  <si>
    <t>Idea 4G</t>
  </si>
  <si>
    <t>BSNL 4G</t>
  </si>
  <si>
    <t>MTNL 4G</t>
  </si>
  <si>
    <t>Tata Sky 4G</t>
  </si>
  <si>
    <t>Hathway 4G</t>
  </si>
  <si>
    <t>Siti Networks 4G</t>
  </si>
  <si>
    <t>DEN Networks 4G</t>
  </si>
  <si>
    <t>Reliance Jio 5G</t>
  </si>
  <si>
    <t>Airtel 5G</t>
  </si>
  <si>
    <t>Vodafone 5G</t>
  </si>
  <si>
    <t>Idea 5G</t>
  </si>
  <si>
    <t>BSNL 5G</t>
  </si>
  <si>
    <t>MTNL 5G</t>
  </si>
  <si>
    <t>Tata Sky 5G</t>
  </si>
  <si>
    <t>Hathway 5G</t>
  </si>
  <si>
    <t>Siti Networks 5G</t>
  </si>
  <si>
    <t>DEN Networks 5G</t>
  </si>
  <si>
    <t>Reliance Jio Technology</t>
  </si>
  <si>
    <t>Airtel Technology</t>
  </si>
  <si>
    <t>Vodafone Technology</t>
  </si>
  <si>
    <t>Idea Technology</t>
  </si>
  <si>
    <t>BSNL Technology</t>
  </si>
  <si>
    <t>MTNL Technology</t>
  </si>
  <si>
    <t>Tata Sky Technology</t>
  </si>
  <si>
    <t>Hathway Technology</t>
  </si>
  <si>
    <t>Siti Networks Technology</t>
  </si>
  <si>
    <t>DEN Networks Technology</t>
  </si>
  <si>
    <t>Reliance Jio Devices</t>
  </si>
  <si>
    <t>Airtel Devices</t>
  </si>
  <si>
    <t>Vodafone Devices</t>
  </si>
  <si>
    <t>Idea Devices</t>
  </si>
  <si>
    <t>BSNL Devices</t>
  </si>
  <si>
    <t>MTNL Devices</t>
  </si>
  <si>
    <t>Tata Sky Devices</t>
  </si>
  <si>
    <t>Hathway Devices</t>
  </si>
  <si>
    <t>Siti Networks Devices</t>
  </si>
  <si>
    <t>DEN Networks Devices</t>
  </si>
  <si>
    <t>Reliance Jio Equipment</t>
  </si>
  <si>
    <t>Airtel Equipment</t>
  </si>
  <si>
    <t>Vodafone Equipment</t>
  </si>
  <si>
    <t>Idea Equipment</t>
  </si>
  <si>
    <t>BSNL Equipment</t>
  </si>
  <si>
    <t>MTNL Equipment</t>
  </si>
  <si>
    <t>Tata Sky Equipment</t>
  </si>
  <si>
    <t>Hathway Equipment</t>
  </si>
  <si>
    <t>Siti Networks Equipment</t>
  </si>
  <si>
    <t>DEN Networks Equipment</t>
  </si>
  <si>
    <t>Reliance Jio Gadgets</t>
  </si>
  <si>
    <t>Airtel Gadgets</t>
  </si>
  <si>
    <t>Vodafone Gadgets</t>
  </si>
  <si>
    <t>Idea Gadgets</t>
  </si>
  <si>
    <t>BSNL Gadgets</t>
  </si>
  <si>
    <t>MTNL Gadgets</t>
  </si>
  <si>
    <t>Tata Sky Gadgets</t>
  </si>
  <si>
    <t>Hathway Gadgets</t>
  </si>
  <si>
    <t>Siti Networks Gadgets</t>
  </si>
  <si>
    <t>DEN Networks Gadgets</t>
  </si>
  <si>
    <t>Reliance Jio Accessories</t>
  </si>
  <si>
    <t>Airtel Accessories</t>
  </si>
  <si>
    <t>Vodafone Accessories</t>
  </si>
  <si>
    <t>Idea Accessories</t>
  </si>
  <si>
    <t>BSNL Accessories</t>
  </si>
  <si>
    <t>MTNL Accessories</t>
  </si>
  <si>
    <t>Tata Sky Accessories</t>
  </si>
  <si>
    <t>Hathway Accessories</t>
  </si>
  <si>
    <t>Siti Networks Accessories</t>
  </si>
  <si>
    <t>DEN Networks Accessories</t>
  </si>
  <si>
    <t>Reliance Jio Service</t>
  </si>
  <si>
    <t>Airtel Service</t>
  </si>
  <si>
    <t>Vodafone Service</t>
  </si>
  <si>
    <t>Idea Service</t>
  </si>
  <si>
    <t>BSNL Service</t>
  </si>
  <si>
    <t>MTNL Service</t>
  </si>
  <si>
    <t>Tata Sky Service</t>
  </si>
  <si>
    <t>Hathway Service</t>
  </si>
  <si>
    <t>Siti Networks Service</t>
  </si>
  <si>
    <t>DEN Networks Service</t>
  </si>
  <si>
    <t>Reliance Jio Support Team</t>
  </si>
  <si>
    <t>Airtel Support Team</t>
  </si>
  <si>
    <t>Vodafone Support Team</t>
  </si>
  <si>
    <t>Idea Support Team</t>
  </si>
  <si>
    <t>BSNL Support Team</t>
  </si>
  <si>
    <t>MTNL Support Team</t>
  </si>
  <si>
    <t>Tata Sky Support Team</t>
  </si>
  <si>
    <t>Hathway Support Team</t>
  </si>
  <si>
    <t>Siti Networks Support Team</t>
  </si>
  <si>
    <t>DEN Networks Support Team</t>
  </si>
  <si>
    <t>Reliance Jio Customer Support</t>
  </si>
  <si>
    <t>Airtel Customer Support</t>
  </si>
  <si>
    <t>Vodafone Customer Support</t>
  </si>
  <si>
    <t>Idea Customer Support</t>
  </si>
  <si>
    <t>BSNL Customer Support</t>
  </si>
  <si>
    <t>MTNL Customer Support</t>
  </si>
  <si>
    <t>Tata Sky Customer Support</t>
  </si>
  <si>
    <t>Hathway Customer Support</t>
  </si>
  <si>
    <t>Siti Networks Customer Support</t>
  </si>
  <si>
    <t>DEN Networks Customer Support</t>
  </si>
  <si>
    <t>Reliance Jio Network</t>
  </si>
  <si>
    <t>Airtel Network</t>
  </si>
  <si>
    <t>Vodafone Network</t>
  </si>
  <si>
    <t>Idea Network</t>
  </si>
  <si>
    <t>BSNL Network</t>
  </si>
  <si>
    <t>MTNL Network</t>
  </si>
  <si>
    <t>Tata Sky Network</t>
  </si>
  <si>
    <t>Hathway Network</t>
  </si>
  <si>
    <t>Siti Networks Network</t>
  </si>
  <si>
    <t>DEN Networks Network</t>
  </si>
  <si>
    <t>Reliance Jio Infrastructure</t>
  </si>
  <si>
    <t>Airtel Infrastructure</t>
  </si>
  <si>
    <t>Vodafone Infrastructure</t>
  </si>
  <si>
    <t>Idea Infrastructure</t>
  </si>
  <si>
    <t>BSNL Infrastructure</t>
  </si>
  <si>
    <t>MTNL Infrastructure</t>
  </si>
  <si>
    <t>Tata Sky Infrastructure</t>
  </si>
  <si>
    <t>Hathway Infrastructure</t>
  </si>
  <si>
    <t>Siti Networks Infrastructure</t>
  </si>
  <si>
    <t>DEN Networks Infrastructure</t>
  </si>
  <si>
    <t>Reliance Jio Connections</t>
  </si>
  <si>
    <t>Airtel Connections</t>
  </si>
  <si>
    <t>Vodafone Connections</t>
  </si>
  <si>
    <t>Idea Connections</t>
  </si>
  <si>
    <t>BSNL Connections</t>
  </si>
  <si>
    <t>MTNL Connections</t>
  </si>
  <si>
    <t>Tata Sky Connections</t>
  </si>
  <si>
    <t>Hathway Connections</t>
  </si>
  <si>
    <t>Siti Networks Connections</t>
  </si>
  <si>
    <t>DEN Networks Connections</t>
  </si>
  <si>
    <t>Reliance Jio Service Plans</t>
  </si>
  <si>
    <t>Airtel Service Plans</t>
  </si>
  <si>
    <t>Vodafone Service Plans</t>
  </si>
  <si>
    <t>Idea Service Plans</t>
  </si>
  <si>
    <t>BSNL Service Plans</t>
  </si>
  <si>
    <t>MTNL Service Plans</t>
  </si>
  <si>
    <t>Tata Sky Service Plans</t>
  </si>
  <si>
    <t>Hathway Service Plans</t>
  </si>
  <si>
    <t>Siti Networks Service Plans</t>
  </si>
  <si>
    <t>DEN Networks Service Plans</t>
  </si>
  <si>
    <t>Reliance Jio Solutions</t>
  </si>
  <si>
    <t>Airtel Solutions</t>
  </si>
  <si>
    <t>Vodafone Solutions</t>
  </si>
  <si>
    <t>Idea Solutions</t>
  </si>
  <si>
    <t>BSNL Solutions</t>
  </si>
  <si>
    <t>MTNL Solutions</t>
  </si>
  <si>
    <t>Tata Sky Solutions</t>
  </si>
  <si>
    <t>Hathway Solutions</t>
  </si>
  <si>
    <t>Siti Networks Solutions</t>
  </si>
  <si>
    <t>DEN Networks Solutions</t>
  </si>
  <si>
    <t>Reliance Jio Internet Plans</t>
  </si>
  <si>
    <t>Airtel Internet Plans</t>
  </si>
  <si>
    <t>Vodafone Internet Plans</t>
  </si>
  <si>
    <t>Idea Internet Plans</t>
  </si>
  <si>
    <t>BSNL Internet Plans</t>
  </si>
  <si>
    <t>MTNL Internet Plans</t>
  </si>
  <si>
    <t>Tata Sky Internet Plans</t>
  </si>
  <si>
    <t>Hathway Internet Plans</t>
  </si>
  <si>
    <t>Siti Networks Internet Plans</t>
  </si>
  <si>
    <t>DEN Networks Internet Plans</t>
  </si>
  <si>
    <t>Reliance Jio Mobile Plans</t>
  </si>
  <si>
    <t>Airtel Mobile Plans</t>
  </si>
  <si>
    <t>Vodafone Mobile Plans</t>
  </si>
  <si>
    <t>Idea Mobile Plans</t>
  </si>
  <si>
    <t>BSNL Mobile Plans</t>
  </si>
  <si>
    <t>MTNL Mobile Plans</t>
  </si>
  <si>
    <t>Tata Sky Mobile Plans</t>
  </si>
  <si>
    <t>Hathway Mobile Plans</t>
  </si>
  <si>
    <t>Siti Networks Mobile Plans</t>
  </si>
  <si>
    <t>DEN Networks Mobile Plans</t>
  </si>
  <si>
    <t>Reliance Jio Business Solutions</t>
  </si>
  <si>
    <t>Vodafone Business Solutions</t>
  </si>
  <si>
    <t>BSNL Business Solutions</t>
  </si>
  <si>
    <t>MTNL Business Solutions</t>
  </si>
  <si>
    <t>Tata Sky Business Solutions</t>
  </si>
  <si>
    <t>Siti Networks Business Solutions</t>
  </si>
  <si>
    <t>DEN Networks Business Solutions</t>
  </si>
  <si>
    <t>Reliance Jio Enterprise Solutions</t>
  </si>
  <si>
    <t>Airtel Enterprise Solutions</t>
  </si>
  <si>
    <t>Vodafone Enterprise Solutions</t>
  </si>
  <si>
    <t>Idea Enterprise Solutions</t>
  </si>
  <si>
    <t>Tata Sky Enterprise Solutions</t>
  </si>
  <si>
    <t>Hathway Enterprise Solutions</t>
  </si>
  <si>
    <t>Siti Networks Enterprise Solutions</t>
  </si>
  <si>
    <t>DEN Networks Enterprise Solutions</t>
  </si>
  <si>
    <t>Reliance Jio Technology Solutions</t>
  </si>
  <si>
    <t>Airtel Technology Solutions</t>
  </si>
  <si>
    <t>Vodafone Technology Solutions</t>
  </si>
  <si>
    <t>Idea Technology Solutions</t>
  </si>
  <si>
    <t>BSNL Technology Solutions</t>
  </si>
  <si>
    <t>MTNL Technology Solutions</t>
  </si>
  <si>
    <t>Tata Sky Technology Solutions</t>
  </si>
  <si>
    <t>Hathway Technology Solutions</t>
  </si>
  <si>
    <t>Siti Networks Technology Solutions</t>
  </si>
  <si>
    <t>DEN Networks Technology Solutions</t>
  </si>
  <si>
    <t>Reliance Jio Communication Solutions</t>
  </si>
  <si>
    <t>Airtel Communication Solutions</t>
  </si>
  <si>
    <t>Vodafone Communication Solutions</t>
  </si>
  <si>
    <t>Idea Communication Solutions</t>
  </si>
  <si>
    <t>BSNL Communication Solutions</t>
  </si>
  <si>
    <t>MTNL Communication Solutions</t>
  </si>
  <si>
    <t>Tata Sky Communication Solutions</t>
  </si>
  <si>
    <t>Hathway Communication Solutions</t>
  </si>
  <si>
    <t>Siti Networks Communication Solutions</t>
  </si>
  <si>
    <t>DEN Networks Communication Solutions</t>
  </si>
  <si>
    <t>Reliance Jio Media Solutions</t>
  </si>
  <si>
    <t>Airtel Media Solutions</t>
  </si>
  <si>
    <t>Vodafone Media Solutions</t>
  </si>
  <si>
    <t>Idea Media Solutions</t>
  </si>
  <si>
    <t>BSNL Media Solutions</t>
  </si>
  <si>
    <t>MTNL Media Solutions</t>
  </si>
  <si>
    <t>Tata Sky Media Solutions</t>
  </si>
  <si>
    <t>Hathway Media Solutions</t>
  </si>
  <si>
    <t>Siti Networks Media Solutions</t>
  </si>
  <si>
    <t>DEN Networks Media Solutions</t>
  </si>
  <si>
    <t>Reliance Jio Entertainment Solutions</t>
  </si>
  <si>
    <t>Airtel Entertainment Solutions</t>
  </si>
  <si>
    <t>Vodafone Entertainment Solutions</t>
  </si>
  <si>
    <t>Idea Entertainment Solutions</t>
  </si>
  <si>
    <t>BSNL Entertainment Solutions</t>
  </si>
  <si>
    <t>MTNL Entertainment Solutions</t>
  </si>
  <si>
    <t>Tata Sky Entertainment Solutions</t>
  </si>
  <si>
    <t>Hathway Entertainment Solutions</t>
  </si>
  <si>
    <t>Siti Networks Entertainment Solutions</t>
  </si>
  <si>
    <t>DEN Networks Entertainment Solutions</t>
  </si>
  <si>
    <t>Reliance Jio Customer Care</t>
  </si>
  <si>
    <t>Airtel Customer Care</t>
  </si>
  <si>
    <t>Vodafone Customer Care</t>
  </si>
  <si>
    <t>Idea Customer Care</t>
  </si>
  <si>
    <t>BSNL Customer Care</t>
  </si>
  <si>
    <t>MTNL Customer Care</t>
  </si>
  <si>
    <t>Tata Sky Customer Care</t>
  </si>
  <si>
    <t>Hathway Customer Care</t>
  </si>
  <si>
    <t>Siti Networks Customer Care</t>
  </si>
  <si>
    <t>DEN Networks Customer Care</t>
  </si>
  <si>
    <t>Reliance Jio Call Center</t>
  </si>
  <si>
    <t>Airtel Call Center</t>
  </si>
  <si>
    <t>Vodafone Call Center</t>
  </si>
  <si>
    <t>Idea Call Center</t>
  </si>
  <si>
    <t>BSNL Call Center</t>
  </si>
  <si>
    <t>MTNL Call Center</t>
  </si>
  <si>
    <t>Tata Sky Call Center</t>
  </si>
  <si>
    <t>Hathway Call Center</t>
  </si>
  <si>
    <t>Siti Networks Call Center</t>
  </si>
  <si>
    <t>DEN Networks Call Center</t>
  </si>
  <si>
    <t>Reliance Jio Support Center</t>
  </si>
  <si>
    <t>Airtel Support Center</t>
  </si>
  <si>
    <t>Vodafone Support Center</t>
  </si>
  <si>
    <t>Idea Support Center</t>
  </si>
  <si>
    <t>BSNL Support Center</t>
  </si>
  <si>
    <t>MTNL Support Center</t>
  </si>
  <si>
    <t>Tata Sky Support Center</t>
  </si>
  <si>
    <t>Hathway Support Center</t>
  </si>
  <si>
    <t>Siti Networks Support Center</t>
  </si>
  <si>
    <t>DEN Networks Support Center</t>
  </si>
  <si>
    <t>Reliance Jio Help Desk</t>
  </si>
  <si>
    <t>Airtel Help Desk</t>
  </si>
  <si>
    <t>Vodafone Help Desk</t>
  </si>
  <si>
    <t>Idea Help Desk</t>
  </si>
  <si>
    <t>BSNL Help Desk</t>
  </si>
  <si>
    <t>MTNL Help Desk</t>
  </si>
  <si>
    <t>Tata Sky Help Desk</t>
  </si>
  <si>
    <t>Hathway Help Desk</t>
  </si>
  <si>
    <t>Siti Networks Help Desk</t>
  </si>
  <si>
    <t>DEN Networks Help Desk</t>
  </si>
  <si>
    <t>Reliance Jio Technical Support</t>
  </si>
  <si>
    <t>Airtel Technical Support</t>
  </si>
  <si>
    <t>Vodafone Technical Support</t>
  </si>
  <si>
    <t>Idea Technical Support</t>
  </si>
  <si>
    <t>BSNL Technical Support</t>
  </si>
  <si>
    <t>MTNL Technical Support</t>
  </si>
  <si>
    <t>Tata Sky Technical Support</t>
  </si>
  <si>
    <t>Hathway Technical Support</t>
  </si>
  <si>
    <t>Siti Networks Technical Support</t>
  </si>
  <si>
    <t>DEN Networks Technical Support</t>
  </si>
  <si>
    <t>Reliance Jio IT Services</t>
  </si>
  <si>
    <t>Airtel IT Services</t>
  </si>
  <si>
    <t>Vodafone IT Services</t>
  </si>
  <si>
    <t>Idea IT Services</t>
  </si>
  <si>
    <t>BSNL IT Services</t>
  </si>
  <si>
    <t>MTNL IT Services</t>
  </si>
  <si>
    <t>Tata Sky IT Services</t>
  </si>
  <si>
    <t>Hathway IT Services</t>
  </si>
  <si>
    <t>Siti Networks IT Services</t>
  </si>
  <si>
    <t>DEN Networks IT Services</t>
  </si>
  <si>
    <t>Reliance Jio Customer Relations</t>
  </si>
  <si>
    <t>Airtel Customer Relations</t>
  </si>
  <si>
    <t>Vodafone Customer Relations</t>
  </si>
  <si>
    <t>Idea Customer Relations</t>
  </si>
  <si>
    <t>BSNL Customer Relations</t>
  </si>
  <si>
    <t>MTNL Customer Relations</t>
  </si>
  <si>
    <t>Tata Sky Customer Relations</t>
  </si>
  <si>
    <t>Hathway Customer Relations</t>
  </si>
  <si>
    <t>Siti Networks Customer Relations</t>
  </si>
  <si>
    <t>DEN Networks Customer Relations</t>
  </si>
  <si>
    <t>Reliance Jio Customer Experience</t>
  </si>
  <si>
    <t>Airtel Customer Experience</t>
  </si>
  <si>
    <t>Vodafone Customer Experience</t>
  </si>
  <si>
    <t>Idea Customer Experience</t>
  </si>
  <si>
    <t>BSNL Customer Experience</t>
  </si>
  <si>
    <t>MTNL Customer Experience</t>
  </si>
  <si>
    <t>Tata Sky Customer Experience</t>
  </si>
  <si>
    <t>Hathway Customer Experience</t>
  </si>
  <si>
    <t>Siti Networks Customer Experience</t>
  </si>
  <si>
    <t>DEN Networks Customer Experience</t>
  </si>
  <si>
    <t>Reliance Jio Loyalty Programs</t>
  </si>
  <si>
    <t>Airtel Loyalty Programs</t>
  </si>
  <si>
    <t>Vodafone Loyalty Programs</t>
  </si>
  <si>
    <t>Idea Loyalty Programs</t>
  </si>
  <si>
    <t>BSNL Loyalty Programs</t>
  </si>
  <si>
    <t>MTNL Loyalty Programs</t>
  </si>
  <si>
    <t>Tata Sky Loyalty Programs</t>
  </si>
  <si>
    <t>Hathway Loyalty Programs</t>
  </si>
  <si>
    <t>Siti Networks Loyalty Programs</t>
  </si>
  <si>
    <t>DEN Networks Loyalty Programs</t>
  </si>
  <si>
    <t>Reliance Jio Rewards</t>
  </si>
  <si>
    <t>Airtel Rewards</t>
  </si>
  <si>
    <t>Vodafone Rewards</t>
  </si>
  <si>
    <t>Idea Rewards</t>
  </si>
  <si>
    <t>BSNL Rewards</t>
  </si>
  <si>
    <t>MTNL Rewards</t>
  </si>
  <si>
    <t>Tata Sky Rewards</t>
  </si>
  <si>
    <t>Hathway Rewards</t>
  </si>
  <si>
    <t>Siti Networks Rewards</t>
  </si>
  <si>
    <t>DEN Networks Rewards</t>
  </si>
  <si>
    <t>Reliance Jio Premium Services</t>
  </si>
  <si>
    <t>Airtel Premium Services</t>
  </si>
  <si>
    <t>Vodafone Premium Services</t>
  </si>
  <si>
    <t>Idea Premium Services</t>
  </si>
  <si>
    <t>BSNL Premium Services</t>
  </si>
  <si>
    <t>MTNL Premium Services</t>
  </si>
  <si>
    <t>Tata Sky Premium Services</t>
  </si>
  <si>
    <t>Hathway Premium Services</t>
  </si>
  <si>
    <t>Siti Networks Premium Services</t>
  </si>
  <si>
    <t>DEN Networks Premium Services</t>
  </si>
  <si>
    <t>Reliance Jio Special Offers</t>
  </si>
  <si>
    <t>Airtel Special Offers</t>
  </si>
  <si>
    <t>Vodafone Special Offers</t>
  </si>
  <si>
    <t>Idea Special Offers</t>
  </si>
  <si>
    <t>BSNL Special Offers</t>
  </si>
  <si>
    <t>MTNL Special Offers</t>
  </si>
  <si>
    <t>Tata Sky Special Offers</t>
  </si>
  <si>
    <t>Hathway Special Offers</t>
  </si>
  <si>
    <t>Siti Networks Special Offers</t>
  </si>
  <si>
    <t>DEN Networks Special Offers</t>
  </si>
  <si>
    <t>Reliance Jio New Releases</t>
  </si>
  <si>
    <t>Airtel New Releases</t>
  </si>
  <si>
    <t>Vodafone New Releases</t>
  </si>
  <si>
    <t>Idea New Releases</t>
  </si>
  <si>
    <t>BSNL New Releases</t>
  </si>
  <si>
    <t>MTNL New Releases</t>
  </si>
  <si>
    <t>Tata Sky New Releases</t>
  </si>
  <si>
    <t>Hathway New Releases</t>
  </si>
  <si>
    <t>Siti Networks New Releases</t>
  </si>
  <si>
    <t>DEN Networks New Releases</t>
  </si>
  <si>
    <t>Reliance Jio Innovations</t>
  </si>
  <si>
    <t>Airtel Innovations</t>
  </si>
  <si>
    <t>Vodafone Innovations</t>
  </si>
  <si>
    <t>Idea Innovations</t>
  </si>
  <si>
    <t>BSNL Innovations</t>
  </si>
  <si>
    <t>MTNL Innovations</t>
  </si>
  <si>
    <t>Tata Sky Innovations</t>
  </si>
  <si>
    <t>Hathway Innovations</t>
  </si>
  <si>
    <t>Siti Networks Innovations</t>
  </si>
  <si>
    <t>DEN Networks Innovations</t>
  </si>
  <si>
    <t>Reliance Jio Upgrades</t>
  </si>
  <si>
    <t>Airtel Upgrades</t>
  </si>
  <si>
    <t>Vodafone Upgrades</t>
  </si>
  <si>
    <t>Idea Upgrades</t>
  </si>
  <si>
    <t>BSNL Upgrades</t>
  </si>
  <si>
    <t>MTNL Upgrades</t>
  </si>
  <si>
    <t>Tata Sky Upgrades</t>
  </si>
  <si>
    <t>Hathway Upgrades</t>
  </si>
  <si>
    <t>Siti Networks Upgrades</t>
  </si>
  <si>
    <t>DEN Networks Upgrades</t>
  </si>
  <si>
    <t>Reliance Jio Modernization</t>
  </si>
  <si>
    <t>Airtel Modernization</t>
  </si>
  <si>
    <t>Vodafone Modernization</t>
  </si>
  <si>
    <t>Idea Modernization</t>
  </si>
  <si>
    <t>BSNL Modernization</t>
  </si>
  <si>
    <t>MTNL Modernization</t>
  </si>
  <si>
    <t>Tata Sky Modernization</t>
  </si>
  <si>
    <t>Hathway Modernization</t>
  </si>
  <si>
    <t>Siti Networks Modernization</t>
  </si>
  <si>
    <t>DEN Networks Modernization</t>
  </si>
  <si>
    <t>Reliance Jio Future Solutions</t>
  </si>
  <si>
    <t>Airtel Future Solutions</t>
  </si>
  <si>
    <t>Vodafone Future Solutions</t>
  </si>
  <si>
    <t>Idea Future Solutions</t>
  </si>
  <si>
    <t>BSNL Future Solutions</t>
  </si>
  <si>
    <t>MTNL Future Solutions</t>
  </si>
  <si>
    <t>Tata Sky Future Solutions</t>
  </si>
  <si>
    <t>Hathway Future Solutions</t>
  </si>
  <si>
    <t>Siti Networks Future Solutions</t>
  </si>
  <si>
    <t>DEN Networks Future Solutions</t>
  </si>
  <si>
    <t>Reliance Jio Digital Services</t>
  </si>
  <si>
    <t>Airtel Digital Services</t>
  </si>
  <si>
    <t>Vodafone Digital Services</t>
  </si>
  <si>
    <t>Idea Digital Services</t>
  </si>
  <si>
    <t>BSNL Digital Services</t>
  </si>
  <si>
    <t>MTNL Digital Services</t>
  </si>
  <si>
    <t>Tata Sky Digital Services</t>
  </si>
  <si>
    <t>Hathway Digital Services</t>
  </si>
  <si>
    <t>Siti Networks Digital Services</t>
  </si>
  <si>
    <t>DEN Networks Digital Services</t>
  </si>
  <si>
    <t>Reliance Jio Digital Solutions</t>
  </si>
  <si>
    <t>Airtel Digital Solutions</t>
  </si>
  <si>
    <t>Vodafone Digital Solutions</t>
  </si>
  <si>
    <t>Idea Digital Solutions</t>
  </si>
  <si>
    <t>BSNL Digital Solutions</t>
  </si>
  <si>
    <t>MTNL Digital Solutions</t>
  </si>
  <si>
    <t>Tata Sky Digital Solutions</t>
  </si>
  <si>
    <t>Hathway Digital Solutions</t>
  </si>
  <si>
    <t>Siti Networks Digital Solutions</t>
  </si>
  <si>
    <t>DEN Networks Digital Solutions</t>
  </si>
  <si>
    <t>Reliance Jio Smart Services</t>
  </si>
  <si>
    <t>Airtel Smart Services</t>
  </si>
  <si>
    <t>Vodafone Smart Services</t>
  </si>
  <si>
    <t>Idea Smart Services</t>
  </si>
  <si>
    <t>BSNL Smart Services</t>
  </si>
  <si>
    <t>MTNL Smart Services</t>
  </si>
  <si>
    <t>Tata Sky Smart Services</t>
  </si>
  <si>
    <t>Hathway Smart Services</t>
  </si>
  <si>
    <t>Siti Networks Smart Services</t>
  </si>
  <si>
    <t>DEN Networks Smart Services</t>
  </si>
  <si>
    <t>Reliance Jio Smart Solutions</t>
  </si>
  <si>
    <t>Airtel Smart Solutions</t>
  </si>
  <si>
    <t>Vodafone Smart Solutions</t>
  </si>
  <si>
    <t>Idea Smart Solutions</t>
  </si>
  <si>
    <t>BSNL Smart Solutions</t>
  </si>
  <si>
    <t>MTNL Smart Solutions</t>
  </si>
  <si>
    <t>Tata Sky Smart Solutions</t>
  </si>
  <si>
    <t>Hathway Smart Solutions</t>
  </si>
  <si>
    <t>Siti Networks Smart Solutions</t>
  </si>
  <si>
    <t>DEN Networks Smart Solutions</t>
  </si>
  <si>
    <t>Reliance Jio Connectivity Solutions</t>
  </si>
  <si>
    <t>Airtel Connectivity Solutions</t>
  </si>
  <si>
    <t>Vodafone Connectivity Solutions</t>
  </si>
  <si>
    <t>Idea Connectivity Solutions</t>
  </si>
  <si>
    <t>BSNL Connectivity Solutions</t>
  </si>
  <si>
    <t>MTNL Connectivity Solutions</t>
  </si>
  <si>
    <t>Tata Sky Connectivity Solutions</t>
  </si>
  <si>
    <t>Hathway Connectivity Solutions</t>
  </si>
  <si>
    <t>Siti Networks Connectivity Solutions</t>
  </si>
  <si>
    <t>DEN Networks Connectivity Solutions</t>
  </si>
  <si>
    <t>Reliance Jio High-Speed Internet</t>
  </si>
  <si>
    <t>Airtel High-Speed Internet</t>
  </si>
  <si>
    <t>Vodafone High-Speed Internet</t>
  </si>
  <si>
    <t>Idea High-Speed Internet</t>
  </si>
  <si>
    <t>BSNL High-Speed Internet</t>
  </si>
  <si>
    <t>MTNL High-Speed Internet</t>
  </si>
  <si>
    <t>Tata Sky High-Speed Internet</t>
  </si>
  <si>
    <t>Hathway High-Speed Internet</t>
  </si>
  <si>
    <t>Siti Networks High-Speed Internet</t>
  </si>
  <si>
    <t>DEN Networks High-Speed Internet</t>
  </si>
  <si>
    <t>Reliance Jio Premium Connectivity</t>
  </si>
  <si>
    <t>Airtel Premium Connectivity</t>
  </si>
  <si>
    <t>Vodafone Premium Connectivity</t>
  </si>
  <si>
    <t>Idea Premium Connectivity</t>
  </si>
  <si>
    <t>BSNL Premium Connectivity</t>
  </si>
  <si>
    <t>MTNL Premium Connectivity</t>
  </si>
  <si>
    <t>Tata Sky Premium Connectivity</t>
  </si>
  <si>
    <t>Hathway Premium Connectivity</t>
  </si>
  <si>
    <t>Siti Networks Premium Connectivity</t>
  </si>
  <si>
    <t>DEN Networks Premium Connectivity</t>
  </si>
  <si>
    <t>Reliance Jio Enterprise Connectivity</t>
  </si>
  <si>
    <t>Airtel Enterprise Connectivity</t>
  </si>
  <si>
    <t>Vodafone Enterprise Connectivity</t>
  </si>
  <si>
    <t>Idea Enterprise Connectivity</t>
  </si>
  <si>
    <t>BSNL Enterprise Connectivity</t>
  </si>
  <si>
    <t>MTNL Enterprise Connectivity</t>
  </si>
  <si>
    <t>Tata Sky Enterprise Connectivity</t>
  </si>
  <si>
    <t>Hathway Enterprise Connectivity</t>
  </si>
  <si>
    <t>Siti Networks Enterprise Connectivity</t>
  </si>
  <si>
    <t>DEN Networks Enterprise Connectivity</t>
  </si>
  <si>
    <t>Reliance Jio Solutions Provider</t>
  </si>
  <si>
    <t>Airtel Solutions Provider</t>
  </si>
  <si>
    <t>Vodafone Solutions Provider</t>
  </si>
  <si>
    <t>Idea Solutions Provider</t>
  </si>
  <si>
    <t>BSNL Solutions Provider</t>
  </si>
  <si>
    <t>MTNL Solutions Provider</t>
  </si>
  <si>
    <t>Tata Sky Solutions Provider</t>
  </si>
  <si>
    <t>Hathway Solutions Provider</t>
  </si>
  <si>
    <t>Siti Networks Solutions Provider</t>
  </si>
  <si>
    <t>DEN Networks Solutions Provider</t>
  </si>
  <si>
    <t>Reliance Jio Network Solutions</t>
  </si>
  <si>
    <t>Airtel Network Solutions</t>
  </si>
  <si>
    <t>Vodafone Network Solutions</t>
  </si>
  <si>
    <t>Idea Network Solutions</t>
  </si>
  <si>
    <t>BSNL Network Solutions</t>
  </si>
  <si>
    <t>MTNL Network Solutions</t>
  </si>
  <si>
    <t>Tata Sky Network Solutions</t>
  </si>
  <si>
    <t>Hathway Network Solutions</t>
  </si>
  <si>
    <t>Siti Networks Network Solutions</t>
  </si>
  <si>
    <t>DEN Networks Network Solutions</t>
  </si>
  <si>
    <t>Reliance Jio Tech Solutions</t>
  </si>
  <si>
    <t>Airtel Tech Solutions</t>
  </si>
  <si>
    <t>Vodafone Tech Solutions</t>
  </si>
  <si>
    <t>Idea Tech Solutions</t>
  </si>
  <si>
    <t>BSNL Tech Solutions</t>
  </si>
  <si>
    <t>MTNL Tech Solutions</t>
  </si>
  <si>
    <t>Tata Sky Tech Solutions</t>
  </si>
  <si>
    <t>Hathway Tech Solutions</t>
  </si>
  <si>
    <t>Siti Networks Tech Solutions</t>
  </si>
  <si>
    <t>DEN Networks Tech Solutions</t>
  </si>
  <si>
    <t>Reliance Jio Advanced Solutions</t>
  </si>
  <si>
    <t>Airtel Advanced Solutions</t>
  </si>
  <si>
    <t>Vodafone Advanced Solutions</t>
  </si>
  <si>
    <t>Idea Advanced Solutions</t>
  </si>
  <si>
    <t>BSNL Advanced Solutions</t>
  </si>
  <si>
    <t>MTNL Advanced Solutions</t>
  </si>
  <si>
    <t>Tata Sky Advanced Solutions</t>
  </si>
  <si>
    <t>Hathway Advanced Solutions</t>
  </si>
  <si>
    <t>Siti Networks Advanced Solutions</t>
  </si>
  <si>
    <t>DEN Networks Advanced Solutions</t>
  </si>
  <si>
    <t>Reliance Jio Elite Services</t>
  </si>
  <si>
    <t>Airtel Elite Services</t>
  </si>
  <si>
    <t>Vodafone Elite Services</t>
  </si>
  <si>
    <t>Idea Elite Services</t>
  </si>
  <si>
    <t>BSNL Elite Services</t>
  </si>
  <si>
    <t>MTNL Elite Services</t>
  </si>
  <si>
    <t>Tata Sky Elite Services</t>
  </si>
  <si>
    <t>Hathway Elite Services</t>
  </si>
  <si>
    <t>Siti Networks Elite Services</t>
  </si>
  <si>
    <t>DEN Networks Elite Services</t>
  </si>
  <si>
    <t>Reliance Jio Global Solutions</t>
  </si>
  <si>
    <t>Airtel Global Solutions</t>
  </si>
  <si>
    <t>Vodafone Global Solutions</t>
  </si>
  <si>
    <t>Idea Global Solutions</t>
  </si>
  <si>
    <t>BSNL Global Solutions</t>
  </si>
  <si>
    <t>MTNL Global Solutions</t>
  </si>
  <si>
    <t>Tata Sky Global Solutions</t>
  </si>
  <si>
    <t>Hathway Global Solutions</t>
  </si>
  <si>
    <t>Siti Networks Global Solutions</t>
  </si>
  <si>
    <t>DEN Networks Global Solutions</t>
  </si>
  <si>
    <t>Reliance Jio Local Solutions</t>
  </si>
  <si>
    <t>Airtel Local Solutions</t>
  </si>
  <si>
    <t>Vodafone Local Solutions</t>
  </si>
  <si>
    <t>Idea Local Solutions</t>
  </si>
  <si>
    <t>BSNL Local Solutions</t>
  </si>
  <si>
    <t>MTNL Local Solutions</t>
  </si>
  <si>
    <t>Tata Sky Local Solutions</t>
  </si>
  <si>
    <t>Hathway Local Solutions</t>
  </si>
  <si>
    <t>Siti Networks Local Solutions</t>
  </si>
  <si>
    <t>DEN Networks Local Solutions</t>
  </si>
  <si>
    <t>Reliance Jio Technology Integration</t>
  </si>
  <si>
    <t>Airtel Technology Integration</t>
  </si>
  <si>
    <t>Vodafone Technology Integration</t>
  </si>
  <si>
    <t>Idea Technology Integration</t>
  </si>
  <si>
    <t>BSNL Technology Integration</t>
  </si>
  <si>
    <t>MTNL Technology Integration</t>
  </si>
  <si>
    <t>Tata Sky Technology Integration</t>
  </si>
  <si>
    <t>Hathway Technology Integration</t>
  </si>
  <si>
    <t>Siti Networks Technology Integration</t>
  </si>
  <si>
    <t>DEN Networks Technology Integration</t>
  </si>
  <si>
    <t>Reliance Jio Future Tech</t>
  </si>
  <si>
    <t>Airtel Future Tech</t>
  </si>
  <si>
    <t>Vodafone Future Tech</t>
  </si>
  <si>
    <t>Idea Future Tech</t>
  </si>
  <si>
    <t>BSNL Future Tech</t>
  </si>
  <si>
    <t>MTNL Future Tech</t>
  </si>
  <si>
    <t>Tata Sky Future Tech</t>
  </si>
  <si>
    <t>Hathway Future Tech</t>
  </si>
  <si>
    <t>Siti Networks Future Tech</t>
  </si>
  <si>
    <t>DEN Networks Future Tech</t>
  </si>
  <si>
    <t>Reliance Jio Innovative Solutions</t>
  </si>
  <si>
    <t>Airtel Innovative Solutions</t>
  </si>
  <si>
    <t>Vodafone Innovative Solutions</t>
  </si>
  <si>
    <t>Idea Innovative Solutions</t>
  </si>
  <si>
    <t>BSNL Innovative Solutions</t>
  </si>
  <si>
    <t>MTNL Innovative Solutions</t>
  </si>
  <si>
    <t>Tata Sky Innovative Solutions</t>
  </si>
  <si>
    <t>Hathway Innovative Solutions</t>
  </si>
  <si>
    <t>Siti Networks Innovative Solutions</t>
  </si>
  <si>
    <t>DEN Networks Innovative Solutions</t>
  </si>
  <si>
    <t>Reliance Jio Cutting-Edge Services</t>
  </si>
  <si>
    <t>Airtel Cutting-Edge Services</t>
  </si>
  <si>
    <t>Vodafone Cutting-Edge Services</t>
  </si>
  <si>
    <t>Idea Cutting-Edge Services</t>
  </si>
  <si>
    <t>BSNL Cutting-Edge Services</t>
  </si>
  <si>
    <t>MTNL Cutting-Edge Services</t>
  </si>
  <si>
    <t>Tata Sky Cutting-Edge Services</t>
  </si>
  <si>
    <t>Hathway Cutting-Edge Services</t>
  </si>
  <si>
    <t>Siti Networks Cutting-Edge Services</t>
  </si>
  <si>
    <t>DEN Networks Cutting-Edge Services</t>
  </si>
  <si>
    <t>Reliance Jio Top-Tier Services</t>
  </si>
  <si>
    <t>Airtel Top-Tier Services</t>
  </si>
  <si>
    <t>Vodafone Top-Tier Services</t>
  </si>
  <si>
    <t>Idea Top-Tier Services</t>
  </si>
  <si>
    <t>BSNL Top-Tier Services</t>
  </si>
  <si>
    <t>MTNL Top-Tier Services</t>
  </si>
  <si>
    <t>Tata Sky Top-Tier Services</t>
  </si>
  <si>
    <t>Hathway Top-Tier Services</t>
  </si>
  <si>
    <t>Siti Networks Top-Tier Services</t>
  </si>
  <si>
    <t>DEN Networks Top-Tier Services</t>
  </si>
  <si>
    <t>Reliance Jio Comprehensive Solutions</t>
  </si>
  <si>
    <t>Airtel Comprehensive Solutions</t>
  </si>
  <si>
    <t>Vodafone Comprehensive Solutions</t>
  </si>
  <si>
    <t>Idea Comprehensive Solutions</t>
  </si>
  <si>
    <t>BSNL Comprehensive Solutions</t>
  </si>
  <si>
    <t>MTNL Comprehensive Solutions</t>
  </si>
  <si>
    <t>Tata Sky Comprehensive Solutions</t>
  </si>
  <si>
    <t>Hathway Comprehensive Solutions</t>
  </si>
  <si>
    <t>Siti Networks Comprehensive Solutions</t>
  </si>
  <si>
    <t>DEN Networks Comprehensive Solutions</t>
  </si>
  <si>
    <t>Reliance Jio Exclusive Deals</t>
  </si>
  <si>
    <t>Airtel Exclusive Deals</t>
  </si>
  <si>
    <t>Vodafone Exclusive Deals</t>
  </si>
  <si>
    <t>Idea Exclusive Deals</t>
  </si>
  <si>
    <t>BSNL Exclusive Deals</t>
  </si>
  <si>
    <t>MTNL Exclusive Deals</t>
  </si>
  <si>
    <t>Tata Sky Exclusive Deals</t>
  </si>
  <si>
    <t>Hathway Exclusive Deals</t>
  </si>
  <si>
    <t>Siti Networks Exclusive Deals</t>
  </si>
  <si>
    <t>DEN Networks Exclusive Deals</t>
  </si>
  <si>
    <t>Reliance Jio Premium Packages</t>
  </si>
  <si>
    <t>Airtel Premium Packages</t>
  </si>
  <si>
    <t>Vodafone Premium Packages</t>
  </si>
  <si>
    <t>Idea Premium Packages</t>
  </si>
  <si>
    <t>BSNL Premium Packages</t>
  </si>
  <si>
    <t>MTNL Premium Packages</t>
  </si>
  <si>
    <t>Tata Sky Premium Packages</t>
  </si>
  <si>
    <t>Hathway Premium Packages</t>
  </si>
  <si>
    <t>Siti Networks Premium Packages</t>
  </si>
  <si>
    <t>DEN Networks Premium Packages</t>
  </si>
  <si>
    <t>Reliance Jio Luxury Services</t>
  </si>
  <si>
    <t>Airtel Luxury Services</t>
  </si>
  <si>
    <t>Vodafone Luxury Services</t>
  </si>
  <si>
    <t>Idea Luxury Services</t>
  </si>
  <si>
    <t>BSNL Luxury Services</t>
  </si>
  <si>
    <t>MTNL Luxury Services</t>
  </si>
  <si>
    <t>Tata Sky Luxury Services</t>
  </si>
  <si>
    <t>Hathway Luxury Services</t>
  </si>
  <si>
    <t>Siti Networks Luxury Services</t>
  </si>
  <si>
    <t>DEN Networks Luxury Services</t>
  </si>
  <si>
    <t>Reliance Jio Exclusive Offers</t>
  </si>
  <si>
    <t>Airtel Exclusive Offers</t>
  </si>
  <si>
    <t>Vodafone Exclusive Offers</t>
  </si>
  <si>
    <t>Idea Exclusive Offers</t>
  </si>
  <si>
    <t>BSNL Exclusive Offers</t>
  </si>
  <si>
    <t>MTNL Exclusive Offers</t>
  </si>
  <si>
    <t>Tata Sky Exclusive Offers</t>
  </si>
  <si>
    <t>Hathway Exclusive Offers</t>
  </si>
  <si>
    <t>Siti Networks Exclusive Offers</t>
  </si>
  <si>
    <t>DEN Networks Exclusive Offers</t>
  </si>
  <si>
    <t>Reliance Jio High-End Solutions</t>
  </si>
  <si>
    <t>Airtel High-End Solutions</t>
  </si>
  <si>
    <t>Vodafone High-End Solutions</t>
  </si>
  <si>
    <t>Idea High-End Solutions</t>
  </si>
  <si>
    <t>BSNL High-End Solutions</t>
  </si>
  <si>
    <t>MTNL High-End Solutions</t>
  </si>
  <si>
    <t>Tata Sky High-End Solutions</t>
  </si>
  <si>
    <t>Hathway High-End Solutions</t>
  </si>
  <si>
    <t>Siti Networks High-End Solutions</t>
  </si>
  <si>
    <t>DEN Networks High-End Solutions</t>
  </si>
  <si>
    <t>Reliance Jio Next-Gen Services</t>
  </si>
  <si>
    <t>Airtel Next-Gen Services</t>
  </si>
  <si>
    <t>Vodafone Next-Gen Services</t>
  </si>
  <si>
    <t>Idea Next-Gen Services</t>
  </si>
  <si>
    <t>BSNL Next-Gen Services</t>
  </si>
  <si>
    <t>MTNL Next-Gen Services</t>
  </si>
  <si>
    <t>Tata Sky Next-Gen Services</t>
  </si>
  <si>
    <t>Hathway Next-Gen Services</t>
  </si>
  <si>
    <t>Siti Networks Next-Gen Services</t>
  </si>
  <si>
    <t>DEN Networks Next-Gen Services</t>
  </si>
  <si>
    <t>Reliance Jio Ultra Services</t>
  </si>
  <si>
    <t>Airtel Ultra Services</t>
  </si>
  <si>
    <t>Vodafone Ultra Services</t>
  </si>
  <si>
    <t>Idea Ultra Services</t>
  </si>
  <si>
    <t>BSNL Ultra Services</t>
  </si>
  <si>
    <t>MTNL Ultra Services</t>
  </si>
  <si>
    <t>Tata Sky Ultra Services</t>
  </si>
  <si>
    <t>Hathway Ultra Services</t>
  </si>
  <si>
    <t>Siti Networks Ultra Services</t>
  </si>
  <si>
    <t>DEN Networks Ultra Services</t>
  </si>
  <si>
    <t>Reliance Jio Top-Tier Packages</t>
  </si>
  <si>
    <t>Airtel Top-Tier Packages</t>
  </si>
  <si>
    <t>Vodafone Top-Tier Packages</t>
  </si>
  <si>
    <t>Idea Top-Tier Packages</t>
  </si>
  <si>
    <t>BSNL Top-Tier Packages</t>
  </si>
  <si>
    <t>MTNL Top-Tier Packages</t>
  </si>
  <si>
    <t>Tata Sky Top-Tier Packages</t>
  </si>
  <si>
    <t>Hathway Top-Tier Packages</t>
  </si>
  <si>
    <t>Siti Networks Top-Tier Packages</t>
  </si>
  <si>
    <t>DEN Networks Top-Tier Packages</t>
  </si>
  <si>
    <t>Reliance Jio Specialized Services</t>
  </si>
  <si>
    <t>Airtel Specialized Services</t>
  </si>
  <si>
    <t>Vodafone Specialized Services</t>
  </si>
  <si>
    <t>Idea Specialized Services</t>
  </si>
  <si>
    <t>BSNL Specialized Services</t>
  </si>
  <si>
    <t>MTNL Specialized Services</t>
  </si>
  <si>
    <t>Tata Sky Specialized Services</t>
  </si>
  <si>
    <t>Hathway Specialized Services</t>
  </si>
  <si>
    <t>Siti Networks Specialized Services</t>
  </si>
  <si>
    <t>DEN Networks Specialized Services</t>
  </si>
  <si>
    <t>Reliance Jio Exclusive Solutions</t>
  </si>
  <si>
    <t>Airtel Exclusive Solutions</t>
  </si>
  <si>
    <t>Vodafone Exclusive Solutions</t>
  </si>
  <si>
    <t>Idea Exclusive Solutions</t>
  </si>
  <si>
    <t>BSNL Exclusive Solutions</t>
  </si>
  <si>
    <t>MTNL Exclusive Solutions</t>
  </si>
  <si>
    <t>Tata Sky Exclusive Solutions</t>
  </si>
  <si>
    <t>Hathway Exclusive Solutions</t>
  </si>
  <si>
    <t>Siti Networks Exclusive Solutions</t>
  </si>
  <si>
    <t>DEN Networks Exclusive Solutions</t>
  </si>
  <si>
    <t>Reliance Jio Customized Services</t>
  </si>
  <si>
    <t>Airtel Customized Services</t>
  </si>
  <si>
    <t>Vodafone Customized Services</t>
  </si>
  <si>
    <t>Idea Customized Services</t>
  </si>
  <si>
    <t>BSNL Customized Services</t>
  </si>
  <si>
    <t>MTNL Customized Services</t>
  </si>
  <si>
    <t>Tata Sky Customized Services</t>
  </si>
  <si>
    <t>Hathway Customized Services</t>
  </si>
  <si>
    <t>Siti Networks Customized Services</t>
  </si>
  <si>
    <t>DEN Networks Customized Services</t>
  </si>
  <si>
    <t>Reliance Jio Elite Packages</t>
  </si>
  <si>
    <t>Airtel Elite Packages</t>
  </si>
  <si>
    <t>Vodafone Elite Packages</t>
  </si>
  <si>
    <t>Idea Elite Packages</t>
  </si>
  <si>
    <t>BSNL Elite Packages</t>
  </si>
  <si>
    <t>MTNL Elite Packages</t>
  </si>
  <si>
    <t>Tata Sky Elite Packages</t>
  </si>
  <si>
    <t>Hathway Elite Packages</t>
  </si>
  <si>
    <t>Siti Networks Elite Packages</t>
  </si>
  <si>
    <t>DEN Networks Elite Packages</t>
  </si>
  <si>
    <t>Reliance Jio Specialized Solutions</t>
  </si>
  <si>
    <t>Airtel Specialized Solutions</t>
  </si>
  <si>
    <t>Vodafone Specialized Solutions</t>
  </si>
  <si>
    <t>Idea Specialized Solutions</t>
  </si>
  <si>
    <t>BSNL Specialized Solutions</t>
  </si>
  <si>
    <t>MTNL Specialized Solutions</t>
  </si>
  <si>
    <t>Tata Sky Specialized Solutions</t>
  </si>
  <si>
    <t>Hathway Specialized Solutions</t>
  </si>
  <si>
    <t>Siti Networks Specialized Solutions</t>
  </si>
  <si>
    <t>DEN Networks Specialized Solutions</t>
  </si>
  <si>
    <t>Reliance Jio Customized Packages</t>
  </si>
  <si>
    <t>Airtel Customized Packages</t>
  </si>
  <si>
    <t>Vodafone Customized Packages</t>
  </si>
  <si>
    <t>Idea Customized Packages</t>
  </si>
  <si>
    <t>BSNL Customized Packages</t>
  </si>
  <si>
    <t>MTNL Customized Packages</t>
  </si>
  <si>
    <t>Tata Sky Customized Packages</t>
  </si>
  <si>
    <t>Hathway Customized Packages</t>
  </si>
  <si>
    <t>Siti Networks Customized Packages</t>
  </si>
  <si>
    <t>DEN Networks Customized Packages</t>
  </si>
  <si>
    <t>Reliance Jio Exclusive Tech</t>
  </si>
  <si>
    <t>Airtel Exclusive Tech</t>
  </si>
  <si>
    <t>Vodafone Exclusive Tech</t>
  </si>
  <si>
    <t>Idea Exclusive Tech</t>
  </si>
  <si>
    <t>BSNL Exclusive Tech</t>
  </si>
  <si>
    <t>MTNL Exclusive Tech</t>
  </si>
  <si>
    <t>Tata Sky Exclusive Tech</t>
  </si>
  <si>
    <t>Hathway Exclusive Tech</t>
  </si>
  <si>
    <t>Siti Networks Exclusive Tech</t>
  </si>
  <si>
    <t>DEN Networks Exclusive Tech</t>
  </si>
  <si>
    <t>Reliance Jio Tech Upgrades</t>
  </si>
  <si>
    <t>Airtel Tech Upgrades</t>
  </si>
  <si>
    <t>Vodafone Tech Upgrades</t>
  </si>
  <si>
    <t>Idea Tech Upgrades</t>
  </si>
  <si>
    <t>BSNL Tech Upgrades</t>
  </si>
  <si>
    <t>MTNL Tech Upgrades</t>
  </si>
  <si>
    <t>Tata Sky Tech Upgrades</t>
  </si>
  <si>
    <t>Hathway Tech Upgrades</t>
  </si>
  <si>
    <t>Siti Networks Tech Upgrades</t>
  </si>
  <si>
    <t>DEN Networks Tech Upgrades</t>
  </si>
  <si>
    <t>Reliance Jio Next-Level Services</t>
  </si>
  <si>
    <t>Airtel Next-Level Services</t>
  </si>
  <si>
    <t>Vodafone Next-Level Services</t>
  </si>
  <si>
    <t>Idea Next-Level Services</t>
  </si>
  <si>
    <t>BSNL Next-Level Services</t>
  </si>
  <si>
    <t>MTNL Next-Level Services</t>
  </si>
  <si>
    <t>Tata Sky Next-Level Services</t>
  </si>
  <si>
    <t>Hathway Next-Level Services</t>
  </si>
  <si>
    <t>Siti Networks Next-Level Services</t>
  </si>
  <si>
    <t>DEN Networks Next-Level Services</t>
  </si>
  <si>
    <t>Reliance Jio Advanced Tech</t>
  </si>
  <si>
    <t>Airtel Advanced Tech</t>
  </si>
  <si>
    <t>Vodafone Advanced Tech</t>
  </si>
  <si>
    <t>Idea Advanced Tech</t>
  </si>
  <si>
    <t>BSNL Advanced Tech</t>
  </si>
  <si>
    <t>MTNL Advanced Tech</t>
  </si>
  <si>
    <t>Tata Sky Advanced Tech</t>
  </si>
  <si>
    <t>Hathway Advanced Tech</t>
  </si>
  <si>
    <t>Siti Networks Advanced Tech</t>
  </si>
  <si>
    <t>DEN Networks Advanced Tech</t>
  </si>
  <si>
    <t>Reliance Jio Innovation Lab</t>
  </si>
  <si>
    <t>Airtel Innovation Lab</t>
  </si>
  <si>
    <t>Vodafone Innovation Lab</t>
  </si>
  <si>
    <t>Idea Innovation Lab</t>
  </si>
  <si>
    <t>BSNL Innovation Lab</t>
  </si>
  <si>
    <t>MTNL Innovation Lab</t>
  </si>
  <si>
    <t>Tata Sky Innovation Lab</t>
  </si>
  <si>
    <t>Hathway Innovation Lab</t>
  </si>
  <si>
    <t>Siti Networks Innovation Lab</t>
  </si>
  <si>
    <t>DEN Networks Innovation Lab</t>
  </si>
  <si>
    <t>Reliance Jio Smart Tech</t>
  </si>
  <si>
    <t>Airtel Smart Tech</t>
  </si>
  <si>
    <t>Vodafone Smart Tech</t>
  </si>
  <si>
    <t>Idea Smart Tech</t>
  </si>
  <si>
    <t>BSNL Smart Tech</t>
  </si>
  <si>
    <t>MTNL Smart Tech</t>
  </si>
  <si>
    <t>Tata Sky Smart Tech</t>
  </si>
  <si>
    <t>Hathway Smart Tech</t>
  </si>
  <si>
    <t>Siti Networks Smart Tech</t>
  </si>
  <si>
    <t>DEN Networks Smart Tech</t>
  </si>
  <si>
    <t>Reliance Jio Digital Innovations</t>
  </si>
  <si>
    <t>Airtel Digital Innovations</t>
  </si>
  <si>
    <t>Vodafone Digital Innovations</t>
  </si>
  <si>
    <t>Idea Digital Innovations</t>
  </si>
  <si>
    <t>BSNL Digital Innovations</t>
  </si>
  <si>
    <t>MTNL Digital Innovations</t>
  </si>
  <si>
    <t>Tata Sky Digital Innovations</t>
  </si>
  <si>
    <t>Hathway Digital Innovations</t>
  </si>
  <si>
    <t>Siti Networks Digital Innovations</t>
  </si>
  <si>
    <t>DEN Networks Digital Innovations</t>
  </si>
  <si>
    <t>Reliance Jio IT Innovations</t>
  </si>
  <si>
    <t>Airtel IT Innovations</t>
  </si>
  <si>
    <t>Vodafone IT Innovations</t>
  </si>
  <si>
    <t>Idea IT Innovations</t>
  </si>
  <si>
    <t>BSNL IT Innovations</t>
  </si>
  <si>
    <t>MTNL IT Innovations</t>
  </si>
  <si>
    <t>Tata Sky IT Innovations</t>
  </si>
  <si>
    <t>Hathway IT Innovations</t>
  </si>
  <si>
    <t>Siti Networks IT Innovations</t>
  </si>
  <si>
    <t>DEN Networks IT Innovations</t>
  </si>
  <si>
    <t>Reliance Jio Premium Tech</t>
  </si>
  <si>
    <t>Airtel Premium Tech</t>
  </si>
  <si>
    <t>Vodafone Premium Tech</t>
  </si>
  <si>
    <t>Idea Premium Tech</t>
  </si>
  <si>
    <t>BSNL Premium Tech</t>
  </si>
  <si>
    <t>MTNL Premium Tech</t>
  </si>
  <si>
    <t>Tata Sky Premium Tech</t>
  </si>
  <si>
    <t>Hathway Premium Tech</t>
  </si>
  <si>
    <t>Siti Networks Premium Tech</t>
  </si>
  <si>
    <t>DEN Networks Premium Tech</t>
  </si>
  <si>
    <t>Reliance Jio IT Solutions</t>
  </si>
  <si>
    <t>Airtel IT Solutions</t>
  </si>
  <si>
    <t>Vodafone IT Solutions</t>
  </si>
  <si>
    <t>Idea IT Solutions</t>
  </si>
  <si>
    <t>BSNL IT Solutions</t>
  </si>
  <si>
    <t>MTNL IT Solutions</t>
  </si>
  <si>
    <t>Tata Sky IT Solutions</t>
  </si>
  <si>
    <t>Hathway IT Solutions</t>
  </si>
  <si>
    <t>Siti Networks IT Solutions</t>
  </si>
  <si>
    <t>DEN Networks IT Solutions</t>
  </si>
  <si>
    <t>Reliance Jio Technology Services</t>
  </si>
  <si>
    <t>Airtel Technology Services</t>
  </si>
  <si>
    <t>Vodafone Technology Services</t>
  </si>
  <si>
    <t>Idea Technology Services</t>
  </si>
  <si>
    <t>BSNL Technology Services</t>
  </si>
  <si>
    <t>MTNL Technology Services</t>
  </si>
  <si>
    <t>Tata Sky Technology Services</t>
  </si>
  <si>
    <t>Hathway Technology Services</t>
  </si>
  <si>
    <t>Siti Networks Technology Services</t>
  </si>
  <si>
    <t>DEN Networks Technology Services</t>
  </si>
  <si>
    <t>Reliance Jio Advanced Services</t>
  </si>
  <si>
    <t>Data Resolve Tec...</t>
  </si>
  <si>
    <t>Ethinos Digital ...</t>
  </si>
  <si>
    <t>L&amp;T General Insu...</t>
  </si>
  <si>
    <t>LEO Electronics</t>
  </si>
  <si>
    <t>State Street Ban...</t>
  </si>
  <si>
    <t>Name</t>
  </si>
  <si>
    <t xml:space="preserve">  </t>
  </si>
  <si>
    <t>PIVOT TABLE &amp; CHART</t>
  </si>
  <si>
    <t xml:space="preserve">Hint=&gt;
Go to the "Financial_Services " sheet and select all data (A1-H1501).
Go to the --&gt; Insert tab, select Pivot Table, choose Existing Sheet and for location (click on Question sheet and select cell C875) and press "OK".
Now Select "company_type"  from "PivotTable Fields" and drag it to the Rows area.
Now Select "rating" from "PivotTable Fields" and drag it to the Values area.
Then Left-click on "rating" in the Values area, select Value Field Settings, and choose "AVERAGE" and Press "OK".
Change the header name by Double clicking on "Row Labels" and type "Company_Type"  and press "ENTER".
Select pivot table, then  right click on the pivot table, select Format cells, Navigate and select Number and type "2" in decimal places and press OK.	</t>
  </si>
  <si>
    <t xml:space="preserve">Hint =&gt;	 	 	 	 	 	 	 
∙ Go to "Financial_Services " sheet, check and select "reviews" column (D2:D1501)
∙Then Move to cell C99 in Question sheet
∙Select every range from “Financial_Services ” sheet and write each  criteria in Quotation mark (" ")
∙Begin with "=" in C99 and type  “SUMIFS” and press Tab button 
∙To replace sum_range, go to, go to “Financial_Services ” sheet and select range from D2 to D1501, and add comma (,)
∙To replace criteria_range1, go to “Financial_Services ” sheet, select the range from E2 to E1501, add comma(,)
∙For criteria1, in Quotation mark write “Public” and add comma(,)
∙To replace criteria_range2, go to “Financial_Services ” sheet, select the range from C2 to C1501, add comma(,)
∙For criteria2, in Quotation mark write “&gt;=4” and press Enter	
∙Your Formula should be:  
=SUMIFS('Financial_Services '!D2:D1501,'Financial_Services '!E2:E1501,"Public",'Financial_Services '!C2:C1501,"&gt;=4")
∙Press "ENTER" to execute 
</t>
  </si>
  <si>
    <t xml:space="preserve">Hint =&gt;	 	 	 	 	 	 	 
∙ Go to "Financial_Services " sheet, check and select "No_of_Employee" column (H2:H1501)
∙Then Move to cell C126 in Question sheet
∙Select every range from “Financial_Services ” sheet and write each  criteria in Quotation mark (" ")
∙Begin with "=" in C126 and type  “SUMIFS” and press Tab button 
∙To replace sum_range, go to, go to “Financial_Services ” sheet and select range from H2 to H1501, and add comma (,)
∙To replace criteria_range1, go to “Financial_Services ” sheet, select the range from F2 to F1501, add comma(,)
∙For criteria1, in Quotation mark write “*Mumbai*” and press Enter	
∙Your Formula should be:  
=SUMIFS('Financial_Services '!H2:H1501,'Financial_Services '!F2:F1501,"*Mumbai*")
∙Press "ENTER" to execute 
</t>
  </si>
  <si>
    <t xml:space="preserve">Hint =&gt;	 	 	 	 	 	 	 
∙ Go to "Financial_Services " sheet, check and select "reviews" column (D2:D1501)
∙Then Move to cell C152 in Question sheet
∙Select every range from “Financial_Services ” sheet and write each  criteria in Quotation mark (" ")
∙Begin with "=" in C152 and type  “SUMIFS” and press Tab button 
∙To replace sum_range, go to, go to “Financial_Services ” sheet and select range from D2 to D1501, and add comma (,)
∙To replace criteria_range1, go to “Financial_Services ” sheet, select the range from G2 to G1501, add comma(,)
∙For criteria1, in Quotation mark write “&gt;20 years old” and press Enter	
∙Your Formula should be:  
=SUMIFS('Financial_Services '!D2:D1501,'Financial_Services '!G2:G1501,"&gt;20 years old")
∙Press "ENTER" to execute 
</t>
  </si>
  <si>
    <t xml:space="preserve">Hint=&gt;
∙Go to “Financial_Services ” sheet, check and select “rating" Column (C2:C1501)
∙Then move to cell C179 in “Question” sheet
∙Begin with “=” in 'Question' sheet C179 cell, then type “COUNTIF” and press Tab Button
∙To replace Range, go to the “Financial_Services ” sheet, Select the range from C2 to C1501, then add comma(,)
∙To replace Criteria, in Quotation mark (“ “) ,write “&gt;=4", then press Enter
∙Your Formula should be:
=COUNTIF('Financial_Services '!C2:C1501,"&gt;=4")
∙Press "Enter" to execute </t>
  </si>
  <si>
    <t xml:space="preserve">Hint=&gt;
∙Go to “Financial_Services ” sheet, check and select “Head_Quarters" Column (F2:F1501)
∙Then move to cell C200 in “Question” sheet
∙Begin with “=” in 'Question' sheet C200 cell, then type “COUNTIF” and press Tab Button
∙To replace Range, go to the “Financial_Services ” sheet, Select the range from F2 to F1501, then add comma(,)
∙To replace Criteria, in Quotation mark (“ “) ,write “Mumbai", then press Enter
∙Your Formula should be:
=COUNTIF('Financial_Services '!F2:F1501,"Mumbai")
∙Press "Enter" to execute </t>
  </si>
  <si>
    <t>Hint=&gt;
∙Go to "Financial_Services" sheet, select "company_type" column (E2:E1501)
∙Move to cell C221 in "Question" sheet 
∙Select every range "Financial_Services" sheet and write each criteria in Quotation mark like (" ")
∙Begin with "=" in C221, in "Question" sheet  and then type "COUNTIFS", press Tab Button
∙To replace criteria_range1 from sheet "Financial_Services", select the range E2 to E1501, then add comma(,)                                
∙For criteria1, in Quotation mark (" ") ,then  type "Public", then add comma (,)                                                       
∙To replace criteria_range2,  from sheet "Financial_Services"  and select the range H2 to H1501 and add comma(,)                               
∙For criteria2, in Quotation mark (" "), then type "&gt;25000",Press  'Enter'
∙Your Formula should be: 
=COUNTIFS('Financial_Services '!E2:E1501,"Public",'Financial_Services '!H2:H1501,"&gt;25000")
∙Press "ENTER" to execute</t>
  </si>
  <si>
    <t>Hint=&gt;
∙Go to "Financial_Services" sheet, select "Company_Age" column (G2:G1501)
∙Move to cell C271 in "Question" sheet 
∙Select every range "Financial_Services" sheet and write each criteria in Quotation mark like (" ")
∙Begin with "=" in C271, in "Question" sheet  and then type "COUNTIFS", press Tab Button
∙To replace criteria_range1 from sheet "Financial_Services", select the range G2 to G1501, then add comma(,)                                
∙For criteria1, in Quotation mark (" ") ,then  type "&gt;=20years old", then add comma (,)                                                       
∙To replace criteria_range2,  from sheet "Financial_Services"  and select the range F2 to F1501 and add comma(,)                               
∙For criteria2, in Quotation mark (" "), then type "Hyderabad",Press  'Enter'
∙Your Formula should be: 
=COUNTIFS('Financial_Services '!G2:G1501,"&gt;=20years old",'Financial_Services '!F2:F1501,"Hyderabad")
∙Press "ENTER" to execute</t>
  </si>
  <si>
    <t>Hint=&gt;
∙Go to "Financial_Services" sheet, select "reviews" column (D2:D1501)
∙Move to cell C321 in "Question" sheet 
∙Select every range "Financial_Services" sheet and write each criteria in Quotation mark like (" ")
∙Begin with "=" in C321, in "Question" sheet  and then type "COUNTIFS", press Tab Button
∙To replace criteria_range1 from sheet "Financial_Services", select the range D2 to D1501, then add comma(,)                                
∙For criteria1, in Quotation mark (" ") ,then  type "&lt;5000", then add comma (,)                                                       
∙To replace criteria_range2,  from sheet "Financial_Services"  and select the range F2 to F1501 and add comma(,)                               
∙For criteria2, in Quotation mark (" "), then type "Chennai",Press  'Enter'
∙Your Formula should be: 
=COUNTIFS('Financial_Services '!D2:D1501,"&lt;5000",'Financial_Services '!F2:F1501,"Chennai")
∙Press "ENTER" to execute</t>
  </si>
  <si>
    <t xml:space="preserve">Hint =&gt;
∙Go to  "Financial_Services " sheet, check and  select the "rating" column (C2:C1501)
∙Move the cell C347 in the "Question" sheet 
∙Begin with "=" in Question sheet cell C347, then type  Average and press TAB button  
∙To replace number1, go to the "Financial_Services " sheet, select the range from C2 to C1501 and press "Enter"
∙Your formula should be:
=AVERAGE('Financial_Services '!C2:C1501)
∙Press "Enter" to execute 
∙Then, Right click on the cell C347, select Format cells, Navigate and select Number and type "2" in decimal  places and press OK </t>
  </si>
  <si>
    <t xml:space="preserve">Calculate the average number of reviews for companies with a rating of 4 or more </t>
  </si>
  <si>
    <t xml:space="preserve">Hint =&gt; 
∙Go to  "Financial_Services " sheet, check and select "rating" column (C2:C1501)
∙Move to cell C370 in the "Question" sheet
∙Select every range from “Financial_Services ” sheet and write each  criteria in Quotation mark (" ")
∙Begin with "=" in cell C370  and type  “AVERAGEIF” and press Tab button 
∙To replace range, go to “Financial_Services ”, select range from C2 to C1501 and add comma (,)
∙For criteria, in Quotation mark write “&gt;=4” and add comma (,)
∙For average_range, go to “Financial_Services ”, select range from D2 to D1501 and Press “Enter”
∙Your Formula should be:
=AVERAGEIF('Financial_Services '!C2:C1501,"&gt;=4",'Financial_Services '!D2:D1501)
∙Press "ENTER" to execute 
∙Then, Right click on the cell C370, select Format cells, Navigate and select Number and type "2" in decimal  places and press OK </t>
  </si>
  <si>
    <t xml:space="preserve">Calculate the average number of reviews for companies headquartered in Ahmedabad </t>
  </si>
  <si>
    <t xml:space="preserve">Hint =&gt; 
∙Go to  "Financial_Services " sheet, check and select "Head_Quarters" column (F2:F1501)
∙Move to cell C395 in the "Question" sheet
∙Select every range from “Financial_Services ” sheet and write each  criteria in Quotation mark (" ")
∙Begin with "=" in cell C395  and type  “AVERAGEIF” and press Tab button 
∙To replace range, go to “Financial_Services ”, select range from F2 to F1501 and add comma (,)
∙For criteria, in Quotation mark write “Ahmedabad” and add comma (,)
∙For average_range, go to “Financial_Services ”, select range from D2 to D1501 and Press “Enter”
∙Your Formula should be:
=AVERAGEIF('Financial_Services '!F2:F1501,"Ahmedabad",'Financial_Services '!D2:D1501)
∙Press "ENTER" to execute 
∙Then, Right click on the cell C395, select Format cells, Navigate and select Number and type "2" in decimal  places and press OK </t>
  </si>
  <si>
    <t xml:space="preserve">Hint =&gt; 
∙Go to  "Financial_Services " sheet, check and select "company_type" column (E2:E1501)
∙Move to cell C420 in the "Question" sheet
∙Select every range from “Financial_Services ” sheet and write each  criteria in Quotation mark (" ")
∙Begin with "=" in cell C420  and type  “AVERAGEIF” and press Tab button 
∙To replace range, go to “Financial_Services ”, select range from E2 to E1501 and add comma (,)
∙For criteria, in Quotation mark write “Private” and add comma (,)
∙For average_range, go to “Financial_Services ”, select range from C2 to C1501 and Press “Enter”
∙Your Formula should be:
=AVERAGEIF('Financial_Services '!E2:E1501,"Private",'Financial_Services '!C2:C1501)
∙Press "ENTER" to execute 
∙Then, Right click on the cell C420, select Format cells, Navigate and select Number and type "2" in decimal  places and press OK </t>
  </si>
  <si>
    <t xml:space="preserve">Calculate the average rating of companies that have more than 50,000 employees </t>
  </si>
  <si>
    <t xml:space="preserve">Hint =&gt; 
∙Go to  "Financial_Services " sheet, check and select "No_of_Employee" column (H2:H1501)
∙Move to cell C445 in the "Question" sheet
∙Select every range from “Financial_Services ” sheet and write each  criteria in Quotation mark (" ")
∙Begin with "=" in cell C445  and type  “AVERAGEIF” and press Tab button 
∙To replace range, go to “Financial_Services ”, select range from H2 to H1501 and add comma (,)
∙For criteria, in Quotation mark write “&gt;50000” and add comma (,)
∙For average_range, go to “Financial_Services ”, select range from C2 to C1501 and Press “Enter”
∙Your Formula should be:
=AVERAGEIF('Financial_Services '!H2:H1501,"&gt;50000",'Financial_Services '!C2:C1501)
∙Press "ENTER" to execute 
∙Then, Right click on the cell C445, select Format cells, Navigate and select Number and type "2" in decimal  places and press OK </t>
  </si>
  <si>
    <t xml:space="preserve">Hint =&gt; 
∙Go to  "Financial_Services " sheet, check and select "Company_Age" column (G2:G1501)
∙Move to cell C470 in the "Question" sheet
∙Select every range from “Financial_Services ” sheet and write each  criteria in Quotation mark (" ")
∙Begin with "=" in cell C470  and type  “AVERAGEIF” and press Tab button 
∙To replace range, go to “Financial_Services ”, select range from G2 to G1501 and add comma (,)
∙For criteria, in Quotation mark write “&gt;=30 years old” and add comma (,)
∙For average_range, go to “Financial_Services ”, select range from D2 to D1501 and Press “Enter”
∙Your Formula should be:
=AVERAGEIF('Financial_Services '!G2:G1501,"&gt;=30 years old",'Financial_Services '!D2:D1501)
∙Press "ENTER" to execute 
∙Then, Right click on the cell C470, select Format cells, Navigate and select Number and type "2" in decimal  places and press OK </t>
  </si>
  <si>
    <t xml:space="preserve">Hint =&gt;	 	 	 	 	 	 	 
∙ Go to "Financial_Services " sheet, check and select "No_of_Employee" column (H2:H1501)
∙Then Move to cell C525 in "Question" sheet 
∙Begin with "=" in question sheet cell “Question” sheet Cell C525, type "MAX" and press TAB Button
∙To replace Number1, go to the "Financial_Services " sheet, select the range from H2 to H1501 and press "Enter"
∙Your Formula should be: 
=MAX('Financial_Services '!H2:H1501)
∙Press "ENTER" to execute  
</t>
  </si>
  <si>
    <t xml:space="preserve">Hint=&gt;
∙Go to "Financial_Services" sheet, check and select "reviews" column (D2:D1501)
∙Move to cell C546 in "Question" sheet
∙Select every range from “Financial_Services” sheet and write each  criteria in Quotation mark (" ")
∙Begin with "=" in question sheet cell  C546 and type "MAXIFS" and press TAB button 
∙To replace max_range, go to “Financial_Services” sheet and select range from D2 to D1501 add comma (,)
∙To replace criteria_range, go to “Financial_Services” sheet and select range from E2 to E1501 add comma (,)
∙For criteria, in Quotation mark write "Public"  press “Enter”
∙Your Formula should be:  
=MAXIFS('Financial_Services '!D2:D1501,'Financial_Services '!E2:E1501,"Public")
∙Press "ENTER" to execute 
</t>
  </si>
  <si>
    <t xml:space="preserve">Hint=&gt;
∙Go to "Financial_Services" sheet, check and select "rating" column (C2:C1501)
∙Move to cell C572 in "Question" sheet
∙Select every range from “Financial_Services” sheet and write each  criteria in Quotation mark (" ")
∙Begin with "=" in question sheet cell  C572 and type "MAXIFS" and press TAB button 
∙To replace max_range, go to “Financial_Services” sheet and select range from C2 to C1501 add comma (,)
∙To replace criteria_range, go to “Financial_Services” sheet and select range from F2 to F1501 add comma (,)
∙For criteria, in Quotation mark write "Pune"  press “Enter”
∙Your Formula should be:  
=MAXIFS('Financial_Services '!C2:C1501,'Financial_Services '!F2:F1501,"Pune")
∙Press "ENTER" to execute 
</t>
  </si>
  <si>
    <t xml:space="preserve">Hint=&gt;
∙Go to "Financial_Services" sheet, check and select "rating" column (C2:C1501)
∙Move to cell C597 in "Question" sheet
∙Select every range from “Financial_Services” sheet and write each  criteria in Quotation mark (" ")
∙Begin with "=" in question sheet cell  C597 and type "MAXIFS" and press TAB button 
∙To replace max_range, go to “Financial_Services” sheet and select range from C2 to C1501 add comma (,)
∙To replace criteria_range, go to “Financial_Services” sheet and select range from G2 to G1501 add comma (,)
∙For criteria, in Quotation mark write "&gt;=20 years old"  press “Enter”
∙Your Formula should be:  
=MAXIFS('Financial_Services '!C2:C1501,'Financial_Services '!G2:G1501,"&gt;=20 years old")
∙Press "ENTER" to execute 
</t>
  </si>
  <si>
    <t xml:space="preserve">Hint=&gt;
∙Go to "Financial_Services" sheet, check and select "reviews" column (D2:D1501)
∙Move to cell C622 in "Question" sheet
∙Select every range from “Financial_Services” sheet and write each  criteria in Quotation mark (" ")
∙Begin with "=" in question sheet cell  C622 and type "MAXIFS" and press TAB button 
∙To replace max_range, go to “Financial_Services” sheet and select range from D2 to D1501 add comma (,)
∙To replace criteria_range, go to “Financial_Services” sheet and select range from F2 to F1501 add comma (,)
∙For criteria, in Quotation mark write "Noida"  press “Enter”
∙Your Formula should be:  
=MAXIFS('Financial_Services '!D2:D1501,'Financial_Services '!F2:F1501,"Noida")
∙Press "ENTER" to execute 
</t>
  </si>
  <si>
    <t xml:space="preserve">Hint=&gt;
∙Go to "Financial_Services" sheet, check and select "No_of_Employee" column (H2:H1501)
∙Move to cell C647 in "Question" sheet
∙Select every range from “Financial_Services” sheet and write each  criteria in Quotation mark (" ")
∙Begin with "=" in question sheet cell  C647 and type "MAXIFS" and press TAB button 
∙To replace max_range, go to “Financial_Services” sheet and select range from H2 to H1501 add comma (,)
∙To replace criteria_range, go to “Financial_Services” sheet and select range from C2 to C1501 add comma (,)
∙For criteria, in Quotation mark write "&gt;=4 0"  press “Enter”
∙Your Formula should be:  
=MAXIFS('Financial_Services '!H2:H1501,'Financial_Services '!C2:C1501,"&gt;=4 0")
∙Press "ENTER" to execute 
</t>
  </si>
  <si>
    <t xml:space="preserve">Hint =&gt;	 	 	 	 	 	 	 
∙ Go to "Financial_Services" sheet, check and select "rating" column (C2:C1501)
∙Then Move to cell C701, in "Question" sheet 
∙Begin with "=" in question sheet cell “Question” sheet Cell C701, type "MIN" and press TAB Button
∙To replace Number1, go to the "Financial_Services" sheet, select the range from C2 to C1501 and press "Enter"
∙Your Formula should be: 
=MIN('Financial_Services '!C2:C1501)
∙Press "ENTER" to execute  
</t>
  </si>
  <si>
    <t xml:space="preserve">Hint=&gt;
∙Go to "Financial_Services " sheet, check and select "reviews" column (D2:D1501)
∙Move to cell C722 in "Question" sheet
∙Select every range from “Financial_Services ” sheet and write each  criteria in Quotation mark (" ")
∙Begin with "=" in question sheet cell  C722 and type "MINIFS" and press TAB button 
∙To replace min_range, go to “Financial_Services ” sheet and select range from D2 to D1501 add comma (,)
To replace criteria_range, go to “Financial_Services ” sheet and select range from E2 to E1501 add comma (,)
∙For criteria, in Quotation mark write "Government"  press “Enter”
∙Your Formula should be:  
=MINIFS('Financial_Services '!D2:D1501,'Financial_Services '!E2:E1501,"Government")
∙Press "ENTER" to execute 
</t>
  </si>
  <si>
    <t xml:space="preserve">Hint=&gt;
∙Go to "Financial_Services " sheet, check and select "No_of_Employee" column (H2:H1501)
∙Move to cell C747 in "Question" sheet
∙Select every range from “Financial_Services ” sheet and write each  criteria in Quotation mark (" ")
∙Begin with "=" in question sheet cell  C747 and type "MINIFS" and press TAB button 
∙To replace min_range, go to “Financial_Services ” sheet and select range from H2 to H1501 add comma (,)
To replace criteria_range, go to “Financial_Services ” sheet and select range from F2 to F1501 add comma (,)
∙For criteria, in Quotation mark write "Gurgaon"  press “Enter”
∙Your Formula should be:  
=MINIFS('Financial_Services '!H2:H1501,'Financial_Services '!F2:F1501,"Gurgaon")
∙Press "ENTER" to execute 
</t>
  </si>
  <si>
    <t xml:space="preserve">Hint=&gt;
∙Go to "Financial_Services " sheet, check and select "rating" column (C2:C1501)
∙Move to cell C772 in "Question" sheet
∙Select every range from “Financial_Services ” sheet and write each  criteria in Quotation mark (" ")
∙Begin with "=" in question sheet cell  C772 and type "MINIFS" and press TAB button 
∙To replace min_range, go to “Financial_Services ” sheet and select range from C2 to C1501 add comma (,)
To replace criteria_range, go to “Financial_Services ” sheet and select range from H2 to H1501 add comma (,)
∙For criteria, in Quotation mark write "&gt;75000"  press “Enter”
∙Your Formula should be:  
=MINIFS('Financial_Services '!C2:C1501,'Financial_Services '!H2:H1501,"&gt;75000")
∙Press "ENTER" to execute 
</t>
  </si>
  <si>
    <t xml:space="preserve">Hint=&gt;
∙Go to "Financial_Services " sheet, check and select "reviews" column (D2:D1501)
∙Move to cell C797 in "Question" sheet
∙Select every range from “Financial_Services ” sheet and write each  criteria in Quotation mark (" ")
∙Begin with "=" in question sheet cell  C797 and type "MINIFS" and press TAB button 
∙To replace min_range, go to “Financial_Services ” sheet and select range from D2 to D1501 add comma (,)
To replace criteria_range, go to “Financial_Services ” sheet and select range from G2 to G1501 add comma (,)
∙For criteria, in Quotation mark write "&gt;32 years old"  press “Enter”
∙Your Formula should be:  
=MINIFS('Financial_Services '!D2:D1501,'Financial_Services '!G2:G1501,"&gt;32 years old")
∙Press "ENTER" to execute 
</t>
  </si>
  <si>
    <t xml:space="preserve">Hint=&gt;
∙Go to "Financial_Services " sheet, check and select "No_of_Employee" column (H2:H1501)
∙Move to cell C823 in "Question" sheet
∙Select every range from “Financial_Services ” sheet and write each  criteria in Quotation mark (" ")
∙Begin with "=" in question sheet cell  C823 and type "MINIFS" and press TAB button 
∙To replace min_range, go to “Financial_Services ” sheet and select range from H2 to H1501 add comma (,)
To replace criteria_range, go to “Financial_Services ” sheet and select range from C2 to C1501 add comma (,)
∙For criteria, in Quotation mark write "&gt;=4 "  press “Enter”
∙Your Formula should be:  
=MINIFS('Financial_Services '!H2:H1501,'Financial_Services '!C2:C1501,"&gt;=4")
∙Press "ENTER" to execute 
</t>
  </si>
  <si>
    <t xml:space="preserve">Hint=&gt;
∙Go to "Financial_Services " sheet, check and select "reviews" column (D2:D1501)
∙Move to cell C848 in "Question" sheet
∙Select every range from “Financial_Services ” sheet and write each  criteria in Quotation mark (" ")
∙Begin with "=" in question sheet cell  C848 and type "MINIFS" and press TAB button 
∙To replace min_range, go to “Financial_Services ” sheet and select range from D2 to D1501 add comma (,)
.To replace criteria_range, go to “Financial_Services ” sheet and select range from E2 to E1501 add comma (,)
∙For criteria, in Quotation mark write "JV "  press “Enter”
∙Your Formula should be:  
=MINIFS('Financial_Services '!D2:D1501,'Financial_Services '!E2:E1501,"JV")
∙Press "ENTER" to execute 
</t>
  </si>
  <si>
    <t>Hint=&gt;
Go to the "Financial_Services " sheet and select all data (A1-H1501).
Go to the --&gt; Insert tab, select Pivot Table, choose Existing Sheet and for location (click on Question sheet and select cell C910) and press "OK".
Now Select "Head_Quarters"  from "PivotTable Fields" and drag it to the Rows area.
Now Select "reviews" from "PivotTable Fields" and drag it to the Values area.
Then Left-click on "reviews" in the Values area, select Value Field Settings, and choose "AVERAGE" and Press "OK".
Change the header name by Double clicking on "Row Labels" and type "Head_Quarters"  and press "ENTER".
Select "Filter Icon" near by "Head_Quarters Column" on pivot table, Select "Value Filter", Navigate to "Top 10" and select "TOP" ( for top value), type "5" (set limit), Click "OK"</t>
  </si>
  <si>
    <t xml:space="preserve">Hint=&gt;
Go to the "Financial_Services " sheet and select all data (A1-H1501).
Go to the --&gt; Insert tab, select Pivot Table, choose Existing Sheet and for location (click on Question sheet and select cell C939) and press "OK".
Now Select "company_type"  from "PivotTable Fields" and drag it to the Rows area.
Now Select "reviews" from "PivotTable Fields" and drag it to the Values area.
Then Left-click on "reviews" in the Values area, select Value Field Settings, and choose "SUM" and Press "OK".
Change the header name by Double clicking on "Row Labels" and type "company_type"  and press "ENTER".
</t>
  </si>
  <si>
    <t xml:space="preserve">Hint=&gt;
Go to the "Financial_Services " sheet and select all data (A1-H1501).
Go to the --&gt; Insert tab, select Pivot Table, choose Existing Sheet and for location (click on Question sheet and select cell C972) and press "OK".
Now Select "Head_Quarters"  from "PivotTable Fields" and drag it to the Rows area.
Now Select "No_of_Employee" from "PivotTable Fields" and drag it to the Values area.
Then Left-click on "No_of_Employee" in the Values area, select Value Field Settings, and choose "SUM" and Press "OK".
Change the header name by Double clicking on "Row Labels" and type "Head_Quarters"  and press "ENTER".
Select "Filter Icon" near by "Head_Quarters Column" on pivot table, Select "Value Filter", Navigate to "Top 10" and select "TOP" ( for top value), type "5" (set limit), Click "OK"
</t>
  </si>
  <si>
    <t xml:space="preserve">Hint=&gt;
Go to the "Financial_Services " sheet and select all data (A1-H1501).
Go to the --&gt; Insert tab, select Pivot Table, choose Existing Sheet and for location (click on Question sheet and select cell C1000) and press "OK".
Now Select "name"  from "PivotTable Fields" and drag it to the Rows area.
Now Select "reviews" from "PivotTable Fields" and drag it to the Values area.
Then Left-click on "reviews" in the Values area, select Value Field Settings, and choose "MAX" and Press "OK".
Change the header name by Double clicking on "Row Labels" and type "name"  and press "ENTER".
Select "Filter Icon" near by "name Column" on pivot table, Select "Value Filter", Navigate to "Top 10" and select "TOP" ( for top value), type "5" (set limit), Click "OK"
</t>
  </si>
  <si>
    <t>Hint=&gt;
Go to the "Financial_Services " sheet and select all data (A1-H1501).
Go to the --&gt; Insert tab, select Pivot Table, choose Existing Sheet and for location (click on Question sheet and select cell C1030) and press "OK".
Now Select "company_age"  from "PivotTable Fields" and drag it to the Rows area.
Now Select "rating" from "PivotTable Fields" and drag it to the Values area.
Then Left-click on "rating" in the Values area, select Value Field Settings, and choose "AVERAGE" and Press "OK".
Change the header name by Double clicking on "Row Labels" and type "company_age"  and press "ENTER".
Select "Filter Icon" near by "company_age Column" on pivot table, Select "Value Filter", Navigate to "Top 10" and select "TOP" ( for top value), type "5" (set limit), Click "OK"</t>
  </si>
  <si>
    <t>Hint=&gt;
Now select the "Pivot Table" which is given above on Question No. 41 and go to "Insert Tab" and Click on "Pivot Chart" select "Clustered Column chart" and click on "ok" to apply.
Now "Drag the chart from cell B1059 to H1074 and click on the "Chart Elements" and add data labels and remove Gridline and legend.
Click on chart "Y-Axis values" (All numeric value present on Y-Axis), press "Delete" (to remove it).
Now double click on chart "Data Lable", click on "Text Option", select "Color" and choose "Black color" to change there color.
Now click on "X-Axis value" and click on "Text Option", select "Color" and choose "Black color" to change there color.
Now double click on first column (Highest Value) and go to "Format Data Point" and select Fill &amp; Line and go to color and choose "Orange color" to change it.	
Change the Chart Title to "Top 5 Company Ratings by Age".</t>
  </si>
  <si>
    <t>Hint=&gt;
Go to the "Financial_Services " sheet and select all data (A1-H1501).
Go to the --&gt; Insert tab, select Pivot Table, choose Existing Sheet and for location (click on Question sheet and select cell C1099) and press "OK".
Now Select "company_type"  from "PivotTable Fields" and drag it to the Rows area.
Now Select "No_of_Employee" from "PivotTable Fields" and drag it to the Values area.
Then Left-click on "No_of_Employee" in the Values area, select Value Field Settings, and choose "AVERAGE" and Press "OK".
Change the header name by Double clicking on "Row Labels" and type "company_type"  and press "ENTER".
Select pivot table, then,Right click on the pivot table, select Format cells, Navigate and select Number and type "0" in decimal places and press OK.</t>
  </si>
  <si>
    <t>Hint=&gt;
Now select the "Pivot Table" which is given above on Question No. 43 and go to "Insert Tab" and Click on "Pivot Chart" select "Clustered Column chart" and click on "ok" to apply.
Now "Drag the chart from cell B1130 to G1145 and click on the "Chart Elements" and add data labels and remove Gridline and legend.
Click on chart "Y-Axis values" (All numeric value present on Y-Axis), press "Delete" (to remove it).
Now double click on chart "Data Lable", click on "Text Option", select "Color" and choose "Black color" to change there color.
Now click on "X-Axis value" and click on "Text Option", select "Color" and choose "Black color" to change there color.
Now double click on second column (Highest Value) and go to "Format Data Point" and select Fill &amp; Line and go to color and choose "Orange color" to change it.	
Change the Chart Title to "Average Employees no. by Company Type".</t>
  </si>
  <si>
    <t xml:space="preserve">Hint=&gt;
Go to the "Financial_Services " sheet and select all data (A1-H1501).
Go to the --&gt; Insert tab, select Pivot Table, choose Existing Sheet and for location (click on Question sheet and select cell C1171) and press "OK".
Now Select "name"  from "PivotTable Fields" and drag it to the Rows area.
Now Select "reviews" from "PivotTable Fields" and drag it to the Values area.                                                                                                                                                                               
Then Left-click on "reviews" in the Values area, select Value Field Settings, and choose "SUM" and Press "OK".                                                                                     
Change the header name by Double clicking on "Row Labels" and type "Name"  and press "ENTER".                                                                                                                               
Select "Filter Icon" near by "Name Column" on pivot table, Select "Value Filter", Navigate to "Top 10" and select "Bottom for bottom value), type "5" (set limit), Click "OK".
</t>
  </si>
  <si>
    <t>Hint=&gt;
Now select the "Pivot Table" which is given above on Question No. 45 and go to "Insert Tab" and Click on "Pivot Chart" select "Clustered Column chart" and click on "ok" to apply.
Now "Drag the chart from cell B1200 to G1215 and click on the "Chart Elements" and add data labels and remove Gridline and legend.
Click on chart "Y-Axis values" (All numeric value present on Y-Axis), press "Delete" (to remove it).
Now double click on chart "Data Lable", click on "Text Option", select "Color" and choose "Black color" to change there color.
Now click on "X-Axis value" and click on "Text Option", select "Color" and choose "Black color" to change there color.
Change the Chart Title to " 5 companies with least reviews".</t>
  </si>
  <si>
    <t>Hint=&gt;
∙Go to "Financial_Services" sheet, select "company_type" column (E2:E1501)
∙Move to cell C246 in "Question" sheet 
∙Select every range "Financial_Services" sheet and write each criteria in Quotation mark like (" ")
∙Begin with "=" in C246, in "Question" sheet  and then type "COUNTIFS", press Tab Button
∙To replace criteria_range1 from sheet "Financial_Services", select the range E2 to E1501, then add comma(,)                                
∙For criteria1, in Quotation mark (" ") ,then  type "Private", then add comma (,)                                                       
∙To replace criteria_range2,  from sheet "Financial_Services"  and select the range C2 to C1501 and add comma(,)                               
∙For criteria2, in Quotation mark (" "), then type "&gt;4",Press  'Enter'
∙Your Formula should be: 
=COUNTIFS('Financial_Services '!E2:E1501,"Private",'Financial_Services '!C2:C1501,"&gt;4")
∙Press "ENTER" to execute</t>
  </si>
  <si>
    <t>Hint=&gt;
∙Go to "Financial_Services" sheet, select "company_type" column (E2:E1501)
∙Move to cell C296 in "Question" sheet 
∙Select every range "Financial_Services" sheet and write each criteria in Quotation mark like (" ")
∙Begin with "=" in C296, in "Question" sheet  and then type "COUNTIFS", press Tab Button
∙To replace criteria_range1 from sheet "Financial_Services", select the range E2 to E1501, then add comma(,)                                
∙For criteria1, in Quotation mark (" ") ,then  type "JV", then add comma (,)                                                       
∙To replace criteria_range2,  from sheet "Financial_Services"  and select the range C2 to C1501 and add comma(,)                               
∙For criteria2, in Quotation mark (" "), then type "=4.2",Press  'Enter'
∙Your Formula should be: 
=COUNTIFS('Financial_Services '!E2:E1501,"JV",'Financial_Services '!C2:C1501,"=4.2")
∙Press "ENTER" to execute</t>
  </si>
  <si>
    <t>Calculate the average rating of Private companies.</t>
  </si>
  <si>
    <t>Calculate the average number of reviews for Public companies with a rating less than 4.0</t>
  </si>
  <si>
    <t xml:space="preserve">Hint =&gt;
∙Go to  "Financial_Services " sheet, check and select "reviews" column (D2:D1501)
∙Move to cell C495 in the "Question" sheet
∙Select every range from “Financial_Services ” sheet and write each  criteria in Quotation mark (" ")
∙Begin with "=" in cell C495  and type  “AVERAGEIFS” and press Tab button 
∙To replace average_range, go to “Financial_Services ” sheet, select the range from D2 to D1501, add comma (,)
∙To replace criteria_range1, go to “Financial_Services ” sheet, select the range from E2 to E1501, add comma(,)
∙For criteria1, in Quotation mark write “Public” and add comma(,)
∙To replace criteria_range2, go to “Financial_Services ” sheet, select the range from C2 to C1501, add comma(,)
∙For criteria2, in Quotation mark write “&lt;4.0” and Press “Enter”
∙Your Formula should be:
=AVERAGEIFS('Financial_Services '!D2:D1501,'Financial_Services '!E2:E1501,"Public",'Financial_Services '!C2:C1501,"&lt;4.0")
∙Press "ENTER" to execute 
∙Then, Right click on the cell C495, select Format cells, Navigate and select Number and type "2" in decimal  places and press OK </t>
  </si>
  <si>
    <t xml:space="preserve">Hint=&gt;
∙Go to "Financial_Services" sheet, check and select "No_of_Employee" column (H2:H1501)
∙Move to cell C673 in "Question" sheet
∙Select every range from “Financial_Services” sheet and write each  criteria in Quotation mark (" ")
∙Begin with "=" in question sheet cell  C673 and type "MAXIFS" and press TAB button 
∙To replace max_range, go to “Financial_Services” sheet and select range from H2 to H1501 add comma (,)
∙To replace criteria_range1, go to “Financial_Services” sheet and select range from F2 to F1501 add comma (,)
∙For criteria1, in Quotation mark write "New York" add comma (,)
∙To replace criteria_range2, go to “Financial_Services” sheet and select range from C2 to C1501 add comma (,)
∙For criteria2, in Quotation mark write "&gt;=4.0"  press “Enter”
∙Your Formula should be:  
=MAXIFS('Financial_Services '!H2:H1501,'Financial_Services '!F2:F1501,"New York",'Financial_Services '!C2:C1501,"&gt;=4.0")
∙Press "ENTER" to execute 
</t>
  </si>
  <si>
    <t>What is the of total number of employee for all companies ?</t>
  </si>
  <si>
    <t xml:space="preserve">Hint =&gt;	 	 	 	 	 	 	 
∙ Go to "Financial_Services " sheet, check and select "No_of_Employee" column (H2:H1501)
∙Then Move to cell C7 in Question sheet
∙Begin with "=" in “Question” sheet Cell C7, type "SUM" and press TAB Button
∙To replace Number1, go to the "Financial_Services" sheet, select the range from H2 to H1501, and Press “Enter”
∙Your Formula should be:
=SUM('Financial_Services '!H2:H1501)
∙Press "ENTER" to execute  
</t>
  </si>
  <si>
    <t>The manager wants to know the total number of employees currently working in private companies?</t>
  </si>
  <si>
    <t>The senior executive is seeking the total number of reviews for public companies that have a rating of 4 or higher</t>
  </si>
  <si>
    <t>The senior HR would like to know the total number of employees for companies headquartered in Mumbai ?</t>
  </si>
  <si>
    <t>The senior executive would like to know the total number of reviews for companies that are older than 20 years ?</t>
  </si>
  <si>
    <t>What is the number of companies with a rating of 4 or more ?</t>
  </si>
  <si>
    <t>What is the number of companies headquartered in Mumbai ?</t>
  </si>
  <si>
    <t>What Is the number of Public companies with more than 25,000 employees ?</t>
  </si>
  <si>
    <t>What is the number of Private companies with a rating greater than 4 ?</t>
  </si>
  <si>
    <t>Find out the number of companies that are 20 years old or more and headquartered in Hyderabad.</t>
  </si>
  <si>
    <t>Find out the number of companies that are JV (Joint Venture) and have a rating of exactly 4.2.</t>
  </si>
  <si>
    <t>Find the number of companies with less than 5,000 reviews and are headquartered in Chennai.</t>
  </si>
  <si>
    <t xml:space="preserve"> </t>
  </si>
  <si>
    <t>The senior manager wants to know the total number of reviews for all public companies in our dataset.</t>
  </si>
  <si>
    <t>The Manager wants to know the total number of reviews for companies that have a rating of 4 or above.</t>
  </si>
  <si>
    <t xml:space="preserve">Calculate the average rating of all companies. </t>
  </si>
  <si>
    <t>Calculate the average number of reviews for companies that are 30 years old or more .</t>
  </si>
  <si>
    <t>What is the maximum number of reviews for Public companies ?</t>
  </si>
  <si>
    <t>What is the maximum company rating for companies headquartered in Pune ?</t>
  </si>
  <si>
    <t>What is the maximum rating among companies that are 20 years old or more ?</t>
  </si>
  <si>
    <t>What is the highest number of reviews for companies headquartered in Noida ?</t>
  </si>
  <si>
    <t>What is the maximum number of employees for companies with a rating of 4.0 or higher ?</t>
  </si>
  <si>
    <t>What is the maximum number of employees for companies in New York with a rating of 4.0 or higher ?</t>
  </si>
  <si>
    <t>What is the minimum rating among all companies ?</t>
  </si>
  <si>
    <t>What is the minimum number of reviews among Government companies ?</t>
  </si>
  <si>
    <t>What is the minimum number of employees among companies headquartered in Gurgaon ?</t>
  </si>
  <si>
    <t>What is the minimum rating among companies with more than 75,000 employees ?</t>
  </si>
  <si>
    <t>What is the minimum number of reviews for companies older than 32 years ?</t>
  </si>
  <si>
    <t>What is the minimum number of employees for companies with a rating of 4 or higher ?</t>
  </si>
  <si>
    <t>What is the minimum number of reviews among companies that are joint ventures (JV) ?</t>
  </si>
  <si>
    <r>
      <t>What is the average rating of companies based on their type?</t>
    </r>
    <r>
      <rPr>
        <b/>
        <sz val="16"/>
        <color theme="1"/>
        <rFont val="Calibri"/>
        <family val="2"/>
      </rPr>
      <t>Create a pivot table in cell C875,and in the row labels, type Company_type</t>
    </r>
  </si>
  <si>
    <r>
      <t xml:space="preserve">What are the average reviews of companies based on their top 5 headquarters? </t>
    </r>
    <r>
      <rPr>
        <b/>
        <sz val="16"/>
        <color theme="1"/>
        <rFont val="Calibri"/>
        <family val="2"/>
      </rPr>
      <t>Create a pivot table in cell C910,and in the row labels, type Head_Quarters</t>
    </r>
  </si>
  <si>
    <r>
      <t xml:space="preserve">How many reviews are there for each company type? </t>
    </r>
    <r>
      <rPr>
        <b/>
        <sz val="14"/>
        <color theme="1"/>
        <rFont val="Calibri"/>
        <family val="2"/>
      </rPr>
      <t>Create a pivot table in cell C939,and in the row labels, type company_type.</t>
    </r>
  </si>
  <si>
    <r>
      <t xml:space="preserve">What is the total number of employees for companies top 5 headquartered? </t>
    </r>
    <r>
      <rPr>
        <b/>
        <sz val="16"/>
        <color theme="1"/>
        <rFont val="Calibri"/>
        <family val="2"/>
      </rPr>
      <t>Create a pivot table in Cell C972,and in the row labels, type Head_Quarters.</t>
    </r>
  </si>
  <si>
    <r>
      <t xml:space="preserve">Find out which top 5 companies has the highest reviews? </t>
    </r>
    <r>
      <rPr>
        <b/>
        <sz val="14"/>
        <color theme="1"/>
        <rFont val="Calibri"/>
        <family val="2"/>
      </rPr>
      <t>Create a pivot table in Cell C1000,and in the row labels, type name.</t>
    </r>
  </si>
  <si>
    <r>
      <t xml:space="preserve">Find the top 5 ratings of the company by their age using, </t>
    </r>
    <r>
      <rPr>
        <b/>
        <sz val="14"/>
        <color theme="1"/>
        <rFont val="Calibri"/>
        <family val="2"/>
      </rPr>
      <t>Pivot table in cell C1030,and in the row labels, type company_age.</t>
    </r>
  </si>
  <si>
    <r>
      <t>Show the top 5 ratings of the company, sorted by age.</t>
    </r>
    <r>
      <rPr>
        <b/>
        <sz val="16"/>
        <color theme="1"/>
        <rFont val="Calibri"/>
        <family val="2"/>
      </rPr>
      <t xml:space="preserve"> Create a pivot chart using pivot table from question 41 and place chart from cell B1059 to H1074,Please use the title Top 5 Company Ratings by Age for the chart</t>
    </r>
  </si>
  <si>
    <r>
      <t>What is the average Number of employees by company type?</t>
    </r>
    <r>
      <rPr>
        <b/>
        <sz val="16"/>
        <color theme="1"/>
        <rFont val="Calibri"/>
        <family val="2"/>
      </rPr>
      <t xml:space="preserve"> Create a pivot table in cell 1099,and in the row labels, type company_type.</t>
    </r>
  </si>
  <si>
    <r>
      <t xml:space="preserve">The manager wants to see the average number of employees by company type. </t>
    </r>
    <r>
      <rPr>
        <b/>
        <sz val="14"/>
        <color theme="1"/>
        <rFont val="Calibri"/>
        <family val="2"/>
      </rPr>
      <t>Create a pivot chart using the pivot table from question 43 and place the chart in the range from cell B1130 to G1145. Please use the title Average Employees No. by Company Type for the chart</t>
    </r>
  </si>
  <si>
    <r>
      <t>Display 5 companies with least number of reviews.</t>
    </r>
    <r>
      <rPr>
        <b/>
        <sz val="14"/>
        <color theme="1"/>
        <rFont val="Calibri"/>
        <family val="2"/>
      </rPr>
      <t>Create a pivot chart using pivot table from question 45 and place chart from cell B1200 to G1215 .Please use the title  5 companies with least reviews for the chart.</t>
    </r>
  </si>
  <si>
    <r>
      <t>The manager wants to see a pivot table displaying the 5 companies with the least number of total reviews.</t>
    </r>
    <r>
      <rPr>
        <b/>
        <sz val="16"/>
        <color theme="1"/>
        <rFont val="Calibri"/>
        <family val="2"/>
      </rPr>
      <t xml:space="preserve"> Please create this pivot table in cell C1171.and in the row labels, type Name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</si>
</sst>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Aptos Narrow"/>
      <family val="2"/>
      <scheme val="minor"/>
    </font>
    <font>
      <sz val="12"/>
      <color theme="1"/>
      <name val="Aptos Narrow"/>
      <family val="2"/>
      <scheme val="minor"/>
    </font>
    <font>
      <sz val="11"/>
      <color theme="1"/>
      <name val="Calibri"/>
      <family val="2"/>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Calibri"/>
      <family val="2"/>
    </font>
    <font>
      <b/>
      <sz val="11"/>
      <color theme="1"/>
      <name val="Calibri"/>
      <family val="2"/>
    </font>
    <font>
      <b/>
      <sz val="14"/>
      <color theme="1"/>
      <name val="Aptos Narrow"/>
      <family val="2"/>
      <scheme val="minor"/>
    </font>
    <font>
      <sz val="14"/>
      <color theme="1"/>
      <name val="Aptos Narrow"/>
      <family val="2"/>
      <scheme val="minor"/>
    </font>
    <font>
      <b/>
      <sz val="14"/>
      <color theme="1"/>
      <name val="Calibri"/>
      <family val="2"/>
    </font>
    <font>
      <b/>
      <sz val="18"/>
      <color theme="1"/>
      <name val="Calibri"/>
      <family val="2"/>
    </font>
    <font>
      <sz val="12"/>
      <color theme="1"/>
      <name val="Calibri"/>
      <family val="2"/>
    </font>
    <font>
      <sz val="12"/>
      <color rgb="FF000000"/>
      <name val="Aptos Narrow"/>
      <family val="2"/>
    </font>
    <font>
      <sz val="12"/>
      <color rgb="FF000000"/>
      <name val="Calibri"/>
      <family val="2"/>
    </font>
    <font>
      <b/>
      <sz val="16"/>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6"/>
        <bgColor indexed="64"/>
      </patternFill>
    </fill>
    <fill>
      <patternFill patternType="solid">
        <fgColor theme="9" tint="-0.49998474074526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cellStyleXfs>
  <cellXfs count="34">
    <xf numFmtId="0" fontId="0" fillId="0" borderId="0" xfId="0"/>
    <xf numFmtId="0" fontId="20" fillId="0" borderId="0" xfId="0" applyFont="1"/>
    <xf numFmtId="2" fontId="0" fillId="0" borderId="0" xfId="0" applyNumberFormat="1"/>
    <xf numFmtId="1" fontId="0" fillId="0" borderId="0" xfId="0" applyNumberFormat="1" applyAlignment="1">
      <alignment horizontal="left"/>
    </xf>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applyAlignment="1">
      <alignment horizontal="left"/>
    </xf>
    <xf numFmtId="0" fontId="20" fillId="34" borderId="0" xfId="0" applyFont="1" applyFill="1"/>
    <xf numFmtId="0" fontId="20" fillId="35" borderId="0" xfId="0" applyFont="1" applyFill="1"/>
    <xf numFmtId="1" fontId="0" fillId="0" borderId="0" xfId="0" pivotButton="1" applyNumberFormat="1"/>
    <xf numFmtId="1" fontId="0" fillId="0" borderId="0" xfId="0" applyNumberFormat="1"/>
    <xf numFmtId="0" fontId="20" fillId="0" borderId="0" xfId="0" applyFont="1" applyAlignment="1">
      <alignment horizontal="center"/>
    </xf>
    <xf numFmtId="0" fontId="22" fillId="0" borderId="0" xfId="0" applyFont="1" applyAlignment="1">
      <alignment horizontal="center"/>
    </xf>
    <xf numFmtId="1" fontId="22" fillId="0" borderId="0" xfId="0" applyNumberFormat="1" applyFont="1" applyAlignment="1">
      <alignment horizontal="center"/>
    </xf>
    <xf numFmtId="0" fontId="23" fillId="0" borderId="0" xfId="0" applyFont="1" applyAlignment="1">
      <alignment horizontal="center"/>
    </xf>
    <xf numFmtId="0" fontId="2" fillId="0" borderId="0" xfId="0" applyFont="1"/>
    <xf numFmtId="0" fontId="20" fillId="36" borderId="10" xfId="0" applyFont="1" applyFill="1" applyBorder="1" applyAlignment="1">
      <alignment horizontal="center"/>
    </xf>
    <xf numFmtId="0" fontId="21" fillId="36" borderId="10" xfId="0" applyFont="1" applyFill="1" applyBorder="1" applyAlignment="1">
      <alignment horizontal="center"/>
    </xf>
    <xf numFmtId="2" fontId="20" fillId="36" borderId="10" xfId="0" applyNumberFormat="1" applyFont="1" applyFill="1" applyBorder="1" applyAlignment="1">
      <alignment horizontal="center"/>
    </xf>
    <xf numFmtId="1" fontId="20" fillId="36" borderId="10" xfId="0" applyNumberFormat="1" applyFont="1" applyFill="1" applyBorder="1" applyAlignment="1">
      <alignment horizontal="center"/>
    </xf>
    <xf numFmtId="0" fontId="22" fillId="38" borderId="0" xfId="0" applyFont="1" applyFill="1" applyAlignment="1">
      <alignment horizontal="center"/>
    </xf>
    <xf numFmtId="1" fontId="22" fillId="38" borderId="0" xfId="0" applyNumberFormat="1" applyFont="1" applyFill="1" applyAlignment="1">
      <alignment horizontal="center"/>
    </xf>
    <xf numFmtId="0" fontId="0" fillId="0" borderId="0" xfId="0" applyAlignment="1">
      <alignment horizontal="center"/>
    </xf>
    <xf numFmtId="1" fontId="0" fillId="0" borderId="0" xfId="0" applyNumberFormat="1" applyAlignment="1">
      <alignment horizontal="center"/>
    </xf>
    <xf numFmtId="0" fontId="24" fillId="39" borderId="11" xfId="0" applyFont="1" applyFill="1" applyBorder="1" applyAlignment="1">
      <alignment horizontal="center"/>
    </xf>
    <xf numFmtId="1" fontId="21" fillId="36" borderId="10" xfId="0" applyNumberFormat="1" applyFont="1" applyFill="1" applyBorder="1" applyAlignment="1">
      <alignment horizontal="center"/>
    </xf>
    <xf numFmtId="0" fontId="25" fillId="37" borderId="0" xfId="0" applyFont="1" applyFill="1" applyAlignment="1">
      <alignment horizontal="center" vertical="center" wrapText="1"/>
    </xf>
    <xf numFmtId="0" fontId="25" fillId="37" borderId="0" xfId="0" applyFont="1" applyFill="1" applyAlignment="1">
      <alignment horizontal="center" vertical="center"/>
    </xf>
    <xf numFmtId="0" fontId="1" fillId="33" borderId="0" xfId="0" applyFont="1" applyFill="1" applyAlignment="1">
      <alignment horizontal="left" vertical="center" wrapText="1"/>
    </xf>
    <xf numFmtId="0" fontId="27" fillId="33" borderId="0" xfId="0" applyFont="1" applyFill="1" applyAlignment="1">
      <alignment horizontal="left" vertical="center" wrapText="1"/>
    </xf>
    <xf numFmtId="0" fontId="26" fillId="33" borderId="0" xfId="0" applyFont="1" applyFill="1" applyAlignment="1">
      <alignment horizontal="left" vertical="center" wrapText="1"/>
    </xf>
    <xf numFmtId="0" fontId="28" fillId="33" borderId="0" xfId="0" applyFont="1" applyFill="1" applyAlignment="1">
      <alignment horizontal="left" vertical="center" wrapText="1"/>
    </xf>
    <xf numFmtId="0" fontId="24"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[Financial_Services.xlsx]Question!PivotTable6</c:name>
    <c:fmtId val="0"/>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IN" sz="1600" b="1" i="0" u="sng" strike="noStrike" baseline="0"/>
              <a:t>Top 5 Company Ratings by Age</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s>
    <c:plotArea>
      <c:layout/>
      <c:barChart>
        <c:barDir val="col"/>
        <c:grouping val="clustered"/>
        <c:varyColors val="0"/>
        <c:ser>
          <c:idx val="0"/>
          <c:order val="0"/>
          <c:tx>
            <c:strRef>
              <c:f>Question!$D$1030</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2-DD16-4BFB-B29B-5790C04223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Question!$C$1031:$C$1036</c:f>
              <c:strCache>
                <c:ptCount val="5"/>
                <c:pt idx="0">
                  <c:v>1 years old</c:v>
                </c:pt>
                <c:pt idx="1">
                  <c:v>117 years old</c:v>
                </c:pt>
                <c:pt idx="2">
                  <c:v>120 years old</c:v>
                </c:pt>
                <c:pt idx="3">
                  <c:v>3 years old</c:v>
                </c:pt>
                <c:pt idx="4">
                  <c:v>78 years old</c:v>
                </c:pt>
              </c:strCache>
            </c:strRef>
          </c:cat>
          <c:val>
            <c:numRef>
              <c:f>Question!$D$1031:$D$1036</c:f>
              <c:numCache>
                <c:formatCode>0.00</c:formatCode>
                <c:ptCount val="5"/>
                <c:pt idx="0">
                  <c:v>5</c:v>
                </c:pt>
                <c:pt idx="1">
                  <c:v>4.5999999999999996</c:v>
                </c:pt>
                <c:pt idx="2">
                  <c:v>4.8</c:v>
                </c:pt>
                <c:pt idx="3">
                  <c:v>4.9000000000000004</c:v>
                </c:pt>
                <c:pt idx="4">
                  <c:v>4.5999999999999996</c:v>
                </c:pt>
              </c:numCache>
            </c:numRef>
          </c:val>
          <c:extLst>
            <c:ext xmlns:c16="http://schemas.microsoft.com/office/drawing/2014/chart" uri="{C3380CC4-5D6E-409C-BE32-E72D297353CC}">
              <c16:uniqueId val="{00000000-DD16-4BFB-B29B-5790C0422394}"/>
            </c:ext>
          </c:extLst>
        </c:ser>
        <c:dLbls>
          <c:dLblPos val="outEnd"/>
          <c:showLegendKey val="0"/>
          <c:showVal val="1"/>
          <c:showCatName val="0"/>
          <c:showSerName val="0"/>
          <c:showPercent val="0"/>
          <c:showBubbleSize val="0"/>
        </c:dLbls>
        <c:gapWidth val="219"/>
        <c:overlap val="-27"/>
        <c:axId val="2006019023"/>
        <c:axId val="2006019503"/>
      </c:barChart>
      <c:catAx>
        <c:axId val="200601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6019503"/>
        <c:crosses val="autoZero"/>
        <c:auto val="1"/>
        <c:lblAlgn val="ctr"/>
        <c:lblOffset val="100"/>
        <c:noMultiLvlLbl val="0"/>
      </c:catAx>
      <c:valAx>
        <c:axId val="2006019503"/>
        <c:scaling>
          <c:orientation val="minMax"/>
        </c:scaling>
        <c:delete val="1"/>
        <c:axPos val="l"/>
        <c:numFmt formatCode="0.00" sourceLinked="1"/>
        <c:majorTickMark val="none"/>
        <c:minorTickMark val="none"/>
        <c:tickLblPos val="nextTo"/>
        <c:crossAx val="200601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[Financial_Services.xlsx]Question!PivotTable7</c:name>
    <c:fmtId val="0"/>
  </c:pivotSource>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IN" sz="1600" b="1" i="0" u="sng" strike="noStrike" baseline="0"/>
              <a:t>Average Employees no. by Company Type</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s>
    <c:plotArea>
      <c:layout/>
      <c:barChart>
        <c:barDir val="col"/>
        <c:grouping val="clustered"/>
        <c:varyColors val="0"/>
        <c:ser>
          <c:idx val="0"/>
          <c:order val="0"/>
          <c:tx>
            <c:strRef>
              <c:f>Question!$D$1099</c:f>
              <c:strCache>
                <c:ptCount val="1"/>
                <c:pt idx="0">
                  <c:v>Total</c:v>
                </c:pt>
              </c:strCache>
            </c:strRef>
          </c:tx>
          <c:spPr>
            <a:solidFill>
              <a:schemeClr val="accent1"/>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6DCA-4DE8-B6E1-B0700D351C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Question!$C$1100:$C$1109</c:f>
              <c:strCache>
                <c:ptCount val="9"/>
                <c:pt idx="0">
                  <c:v>Government</c:v>
                </c:pt>
                <c:pt idx="1">
                  <c:v>JV</c:v>
                </c:pt>
                <c:pt idx="2">
                  <c:v>LLC</c:v>
                </c:pt>
                <c:pt idx="3">
                  <c:v>LLP</c:v>
                </c:pt>
                <c:pt idx="4">
                  <c:v>NGO/NPO</c:v>
                </c:pt>
                <c:pt idx="5">
                  <c:v>Partnership</c:v>
                </c:pt>
                <c:pt idx="6">
                  <c:v>Private</c:v>
                </c:pt>
                <c:pt idx="7">
                  <c:v>Proprietorship</c:v>
                </c:pt>
                <c:pt idx="8">
                  <c:v>Public</c:v>
                </c:pt>
              </c:strCache>
            </c:strRef>
          </c:cat>
          <c:val>
            <c:numRef>
              <c:f>Question!$D$1100:$D$1109</c:f>
              <c:numCache>
                <c:formatCode>0</c:formatCode>
                <c:ptCount val="9"/>
                <c:pt idx="0">
                  <c:v>8022.2222222222226</c:v>
                </c:pt>
                <c:pt idx="1">
                  <c:v>14685</c:v>
                </c:pt>
                <c:pt idx="2">
                  <c:v>12675</c:v>
                </c:pt>
                <c:pt idx="3">
                  <c:v>4879.5</c:v>
                </c:pt>
                <c:pt idx="4">
                  <c:v>6422.666666666667</c:v>
                </c:pt>
                <c:pt idx="5">
                  <c:v>3500</c:v>
                </c:pt>
                <c:pt idx="6">
                  <c:v>5437.14632034632</c:v>
                </c:pt>
                <c:pt idx="7">
                  <c:v>216.66666666666666</c:v>
                </c:pt>
                <c:pt idx="8">
                  <c:v>8867.8229508196728</c:v>
                </c:pt>
              </c:numCache>
            </c:numRef>
          </c:val>
          <c:extLst>
            <c:ext xmlns:c16="http://schemas.microsoft.com/office/drawing/2014/chart" uri="{C3380CC4-5D6E-409C-BE32-E72D297353CC}">
              <c16:uniqueId val="{00000000-6DCA-4DE8-B6E1-B0700D351CDD}"/>
            </c:ext>
          </c:extLst>
        </c:ser>
        <c:dLbls>
          <c:dLblPos val="outEnd"/>
          <c:showLegendKey val="0"/>
          <c:showVal val="1"/>
          <c:showCatName val="0"/>
          <c:showSerName val="0"/>
          <c:showPercent val="0"/>
          <c:showBubbleSize val="0"/>
        </c:dLbls>
        <c:gapWidth val="219"/>
        <c:overlap val="-27"/>
        <c:axId val="1968448127"/>
        <c:axId val="1968449087"/>
      </c:barChart>
      <c:catAx>
        <c:axId val="196844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68449087"/>
        <c:crosses val="autoZero"/>
        <c:auto val="1"/>
        <c:lblAlgn val="ctr"/>
        <c:lblOffset val="100"/>
        <c:noMultiLvlLbl val="0"/>
      </c:catAx>
      <c:valAx>
        <c:axId val="1968449087"/>
        <c:scaling>
          <c:orientation val="minMax"/>
        </c:scaling>
        <c:delete val="1"/>
        <c:axPos val="l"/>
        <c:numFmt formatCode="0" sourceLinked="1"/>
        <c:majorTickMark val="none"/>
        <c:minorTickMark val="none"/>
        <c:tickLblPos val="nextTo"/>
        <c:crossAx val="196844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[Financial_Services.xlsx]Question!PivotTable8</c:name>
    <c:fmtId val="1"/>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baseline="0"/>
              <a:t> 5 companies with least reviews</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Question!$C$1171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Question!$B$1172:$B$1177</c:f>
              <c:strCache>
                <c:ptCount val="5"/>
                <c:pt idx="0">
                  <c:v>Data Resolve Tec...</c:v>
                </c:pt>
                <c:pt idx="1">
                  <c:v>Ethinos Digital ...</c:v>
                </c:pt>
                <c:pt idx="2">
                  <c:v>L&amp;T General Insu...</c:v>
                </c:pt>
                <c:pt idx="3">
                  <c:v>LEO Electronics</c:v>
                </c:pt>
                <c:pt idx="4">
                  <c:v>State Street Ban...</c:v>
                </c:pt>
              </c:strCache>
            </c:strRef>
          </c:cat>
          <c:val>
            <c:numRef>
              <c:f>Question!$C$1172:$C$1177</c:f>
              <c:numCache>
                <c:formatCode>General</c:formatCode>
                <c:ptCount val="5"/>
                <c:pt idx="0">
                  <c:v>12</c:v>
                </c:pt>
                <c:pt idx="1">
                  <c:v>12</c:v>
                </c:pt>
                <c:pt idx="2">
                  <c:v>12</c:v>
                </c:pt>
                <c:pt idx="3">
                  <c:v>12</c:v>
                </c:pt>
                <c:pt idx="4">
                  <c:v>0</c:v>
                </c:pt>
              </c:numCache>
            </c:numRef>
          </c:val>
          <c:extLst>
            <c:ext xmlns:c16="http://schemas.microsoft.com/office/drawing/2014/chart" uri="{C3380CC4-5D6E-409C-BE32-E72D297353CC}">
              <c16:uniqueId val="{00000000-F932-4BCF-9EA4-AB008E7661FE}"/>
            </c:ext>
          </c:extLst>
        </c:ser>
        <c:dLbls>
          <c:dLblPos val="outEnd"/>
          <c:showLegendKey val="0"/>
          <c:showVal val="1"/>
          <c:showCatName val="0"/>
          <c:showSerName val="0"/>
          <c:showPercent val="0"/>
          <c:showBubbleSize val="0"/>
        </c:dLbls>
        <c:gapWidth val="219"/>
        <c:overlap val="-27"/>
        <c:axId val="1127641792"/>
        <c:axId val="1127643232"/>
      </c:barChart>
      <c:catAx>
        <c:axId val="112764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43232"/>
        <c:crosses val="autoZero"/>
        <c:auto val="1"/>
        <c:lblAlgn val="ctr"/>
        <c:lblOffset val="100"/>
        <c:noMultiLvlLbl val="0"/>
      </c:catAx>
      <c:valAx>
        <c:axId val="1127643232"/>
        <c:scaling>
          <c:orientation val="minMax"/>
        </c:scaling>
        <c:delete val="1"/>
        <c:axPos val="l"/>
        <c:numFmt formatCode="General" sourceLinked="1"/>
        <c:majorTickMark val="none"/>
        <c:minorTickMark val="none"/>
        <c:tickLblPos val="nextTo"/>
        <c:crossAx val="112764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104752</xdr:colOff>
      <xdr:row>1058</xdr:row>
      <xdr:rowOff>69564</xdr:rowOff>
    </xdr:from>
    <xdr:to>
      <xdr:col>7</xdr:col>
      <xdr:colOff>546100</xdr:colOff>
      <xdr:row>1073</xdr:row>
      <xdr:rowOff>102741</xdr:rowOff>
    </xdr:to>
    <xdr:graphicFrame macro="">
      <xdr:nvGraphicFramePr>
        <xdr:cNvPr id="2" name="Chart 1">
          <a:extLst>
            <a:ext uri="{FF2B5EF4-FFF2-40B4-BE49-F238E27FC236}">
              <a16:creationId xmlns:a16="http://schemas.microsoft.com/office/drawing/2014/main" id="{B03836DD-3548-410D-D3B5-CCDF434EE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72390</xdr:colOff>
      <xdr:row>1129</xdr:row>
      <xdr:rowOff>62229</xdr:rowOff>
    </xdr:from>
    <xdr:to>
      <xdr:col>6</xdr:col>
      <xdr:colOff>622300</xdr:colOff>
      <xdr:row>1144</xdr:row>
      <xdr:rowOff>127000</xdr:rowOff>
    </xdr:to>
    <xdr:graphicFrame macro="">
      <xdr:nvGraphicFramePr>
        <xdr:cNvPr id="3" name="Chart 2">
          <a:extLst>
            <a:ext uri="{FF2B5EF4-FFF2-40B4-BE49-F238E27FC236}">
              <a16:creationId xmlns:a16="http://schemas.microsoft.com/office/drawing/2014/main" id="{EE320EC9-2F47-B06A-E4D1-73CE64720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xdr:colOff>
      <xdr:row>1199</xdr:row>
      <xdr:rowOff>81964</xdr:rowOff>
    </xdr:from>
    <xdr:to>
      <xdr:col>6</xdr:col>
      <xdr:colOff>539262</xdr:colOff>
      <xdr:row>1214</xdr:row>
      <xdr:rowOff>81964</xdr:rowOff>
    </xdr:to>
    <xdr:graphicFrame macro="">
      <xdr:nvGraphicFramePr>
        <xdr:cNvPr id="5" name="Chart 4">
          <a:extLst>
            <a:ext uri="{FF2B5EF4-FFF2-40B4-BE49-F238E27FC236}">
              <a16:creationId xmlns:a16="http://schemas.microsoft.com/office/drawing/2014/main" id="{FB7011F8-01A6-831A-32E4-0DD2D28A5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Lenovo/AppData/Local/Microsoft/Windows/INetCache/IE/XYY4WJ31/Financial_Services_(1)%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9.762802430552" createdVersion="8" refreshedVersion="8" minRefreshableVersion="3" recordCount="1500" xr:uid="{3CF00226-613B-487C-9688-2E19611A39CC}">
  <cacheSource type="worksheet">
    <worksheetSource ref="A1:H1501" sheet=".xlsx].xlsx]Financial_Services " r:id="rId2"/>
  </cacheSource>
  <cacheFields count="8">
    <cacheField name="S. NO" numFmtId="0">
      <sharedItems containsSemiMixedTypes="0" containsString="0" containsNumber="1" containsInteger="1" minValue="1" maxValue="1500"/>
    </cacheField>
    <cacheField name="name" numFmtId="0">
      <sharedItems count="1413">
        <s v="ICICI Bank"/>
        <s v="HDFC Bank"/>
        <s v="HCL Technologies"/>
        <s v="Axis Bank"/>
        <s v="IBM"/>
        <s v="HDB Financial Se..."/>
        <s v="Kotak Mahindra B..."/>
        <s v="IndusInd Bank"/>
        <s v="HSBC"/>
        <s v="IDFC FIRST Bank"/>
        <s v="Yes Bank"/>
        <s v="ICICI Prudential..."/>
        <s v="Udaan"/>
        <s v="HDFC Life"/>
        <s v="Bajaj Finance"/>
        <s v="Bajaj Allianz Li..."/>
        <s v="Ujjivan Small Fi..."/>
        <s v="IIFL"/>
        <s v="JP Morgan Chase"/>
        <s v="Ashok Leyland"/>
        <s v="Mahindra &amp; Mahin..."/>
        <s v="Wells Fargo Indi..."/>
        <s v="Bandhan Bank"/>
        <s v="Max Life Insuran..."/>
        <s v="Manappuram Finan..."/>
        <s v="SBI Cards &amp; Paym..."/>
        <s v="Axis Direct"/>
        <s v="Equitas Small Fi..."/>
        <s v="ICICI Lombard Ge..."/>
        <s v="Muthoot Fincorp"/>
        <s v="L&amp;T Financial Se..."/>
        <s v="SBI Life Insuran..."/>
        <s v="Cholamandalam In..."/>
        <s v="American Express"/>
        <s v="Deutsche Bank"/>
        <s v="DCB Bank"/>
        <s v="Reliance Nippon ..."/>
        <s v="Standard Charter..."/>
        <s v="State Street Syn..."/>
        <s v="Bank of America"/>
        <s v="PNB MetLife"/>
        <s v="Tata AIA Life In..."/>
        <s v="Kotak Mahindara ..."/>
        <s v="HDFC Ergo Genera..."/>
        <s v="Utkarsh Small Fi..."/>
        <s v="Tata AIG"/>
        <s v="Life Insurance C..."/>
        <s v="G4S"/>
        <s v="Birla Sun Life I..."/>
        <s v="Fiserv"/>
        <s v="HDFC Sales"/>
        <s v="Cholamandalam MS..."/>
        <s v="Exide Life Insur..."/>
        <s v="Societe Generale"/>
        <s v="Mahindra Rural H..."/>
        <s v="Shriram City"/>
        <s v="Indiabulls"/>
        <s v="Datamatics Globa..."/>
        <s v="State Street Cor..."/>
        <s v="Bharti AXA Life ..."/>
        <s v="Tata Motors Fina..."/>
        <s v="ICICI Securities"/>
        <s v="Future Generali ..."/>
        <s v="AXA Business Ser..."/>
        <s v="Barclays"/>
        <s v="Tata Capital Fin..."/>
        <s v="BA Continuum"/>
        <s v="IDBI Bank"/>
        <s v="MetLife"/>
        <s v="CMS Infosystems"/>
        <s v="Square Yards"/>
        <s v="Bharat Financial..."/>
        <s v="Canara HSBC Life..."/>
        <s v="Aavas Financiers..."/>
        <s v="Northern Trust O..."/>
        <s v="S&amp;P Global"/>
        <s v="Reliance General..."/>
        <s v="Kotak Securities"/>
        <s v="Citibank"/>
        <s v="Bank of Baroda"/>
        <s v="Crisil"/>
        <s v="Care Health Insu..."/>
        <s v="Ocwen Financial ..."/>
        <s v="DBS Bank"/>
        <s v="FactSet"/>
        <s v="Vedantu"/>
        <s v="Citicorp"/>
        <s v="HDFC Securities"/>
        <s v="Satin Creditcare..."/>
        <s v="Hero FinCorp"/>
        <s v="First American C..."/>
        <s v="Edelweiss"/>
        <s v="Motilal Oswal Fi..."/>
        <s v="Aditya Birla Cap..."/>
        <s v="Indiabulls Consu..."/>
        <s v="XL Dynamics"/>
        <s v="Oracle Financial..."/>
        <s v="PhonePe"/>
        <s v="SBICAP Securitie..."/>
        <s v="Altisource"/>
        <s v="SBI General Insu..."/>
        <s v="Paisabazaar.com"/>
        <s v="SS&amp;C TECHNOLOGIE..."/>
        <s v="Computer Age Man..."/>
        <s v="Aadhar Housing F..."/>
        <s v="AGS Transact Tec..."/>
        <s v="Broadridge Finan..."/>
        <s v="Fino Payments Ba..."/>
        <s v="Allstate"/>
        <s v="Bajaj Capital"/>
        <s v="Synchrony"/>
        <s v="Max Bupa Health ..."/>
        <s v="Sahara India Par..."/>
        <s v="Iffco Tokio Gene..."/>
        <s v="Fidelity Nationa..."/>
        <s v="BNP Paribas"/>
        <s v="Aye Finance"/>
        <s v="ICICI Home Finan..."/>
        <s v="Karvy Stock Brok..."/>
        <s v="Spandana Sphoort..."/>
        <s v="Pine Labs"/>
        <s v="Suryoday Small F..."/>
        <s v="Credit Suisse"/>
        <s v="OM Logistics"/>
        <s v="IndiaFirst Life ..."/>
        <s v="Paytm Payments B..."/>
        <s v="Shriram Life Ins..."/>
        <s v="Reliance Capital"/>
        <s v="INDUSIND MARKETI..."/>
        <s v="Sundaram Finance"/>
        <s v="Punjab National ..."/>
        <s v="Indiabulls Ventu..."/>
        <s v="Morgan Stanley"/>
        <s v="RBL FinServe"/>
        <s v="Mswipe Technolog..."/>
        <s v="Bank of India"/>
        <s v="Fidelity Investm..."/>
        <s v="Star Union Dai-i..."/>
        <s v="Canara Bank"/>
        <s v="IHS Markit"/>
        <s v="Shriram General ..."/>
        <s v="Ageas Federal Li..."/>
        <s v="Karur Vysya Bank"/>
        <s v="Genpact Headstro..."/>
        <s v="Bajaj Housing Fi..."/>
        <s v="Fusion Microfina..."/>
        <s v="Willis Towers Wa..."/>
        <s v="Defence Research..."/>
        <s v="Royal Sundaram G..."/>
        <s v="Aditya Birla Hea..."/>
        <s v="Samasta Microfin..."/>
        <s v="Airtel Payments ..."/>
        <s v="CSB Bank"/>
        <s v="Goldman Sachs"/>
        <s v="Federal Bank"/>
        <s v="Encore Capital G..."/>
        <s v="Morningstar"/>
        <s v="nThrive Global S..."/>
        <s v="Hitachi Payment ..."/>
        <s v="Union Bank of In..."/>
        <s v="AuthBridge Resea..."/>
        <s v="Innodata Isogen"/>
        <s v="Ameriprise Finan..."/>
        <s v="CreditAccess Gra..."/>
        <s v="Incedo"/>
        <s v="Svatantra Microf..."/>
        <s v="Sun Life Financi..."/>
        <s v="Mynd Solutions P..."/>
        <s v="Geojit Financial..."/>
        <s v="PayPal"/>
        <s v="Muthoot Microfin"/>
        <s v="Franklin Templet..."/>
        <s v="Temenos"/>
        <s v="Guardian India"/>
        <s v="India Shelter Fi..."/>
        <s v="Financial Softwa..."/>
        <s v="City Union Bank"/>
        <s v="MMC"/>
        <s v="Bharti AXA Gener..."/>
        <s v="TIAA Global Busi..."/>
        <s v="MAS Financial Se..."/>
        <s v="Nelito System"/>
        <s v="Aditya Birla Fin..."/>
        <s v="MasterCard"/>
        <s v="Stock Holding Co..."/>
        <s v="Pamac Finserve"/>
        <s v="Srei Equipment F..."/>
        <s v="BankBazaar"/>
        <s v="NJ India Invest"/>
        <s v="Finastra"/>
        <s v="TCS eServe"/>
        <s v="Infrastructure L..."/>
        <s v="LIC Housing Fina..."/>
        <s v="Descon Engineeri..."/>
        <s v="SMC Global Secur..."/>
        <s v="ADFC"/>
        <s v="Unimoni"/>
        <s v="Vastu Housing Fi..."/>
        <s v="Attra Infotech"/>
        <s v="Fedbank Financia..."/>
        <s v="Fidelity Interna..."/>
        <s v="SIS Prosegur Hol..."/>
        <s v="Central Bank of ..."/>
        <s v="Online Legal Ind..."/>
        <s v="Varthana"/>
        <s v="Universal Sompo ..."/>
        <s v="Reliance Life Sc..."/>
        <s v="Practo"/>
        <s v="Kissht Finance"/>
        <s v="Religare Securit..."/>
        <s v="Citigroup"/>
        <s v="Bussan Auto Fina..."/>
        <s v="Black Knight"/>
        <s v="IndianMoney.com"/>
        <s v="JM Financial"/>
        <s v="Matrix Business ..."/>
        <s v="SHARE Microfin"/>
        <s v="Shriram Housing ..."/>
        <s v="DST Systems"/>
        <s v="Xchanging"/>
        <s v="CARE"/>
        <s v="Citco"/>
        <s v="Shivalik Small F..."/>
        <s v="Reliance Home Fi..."/>
        <s v="Essel Group"/>
        <s v="Wipro Digital"/>
        <s v="Manipal Technolo..."/>
        <s v="Karvy Financial ..."/>
        <s v="C-Edge Technolog..."/>
        <s v="Alankit"/>
        <s v="North East Small..."/>
        <s v="South Indian Ban..."/>
        <s v="Blackrock"/>
        <s v="Five-star Busine..."/>
        <s v="Liberty General ..."/>
        <s v="Insolutions Glob..."/>
        <s v="Ventura Securiti..."/>
        <s v="Veritas Finance"/>
        <s v="SBI Mutual Fund"/>
        <s v="Shriram Group"/>
        <s v="Collegedunia"/>
        <s v="Worldline Global..."/>
        <s v="Indostar Capital..."/>
        <s v="Syndicate Bank"/>
        <s v="UCO Bank"/>
        <s v="ManipalCigna Hea..."/>
        <s v="PayU Payments"/>
        <s v="NeoGrowth Credit"/>
        <s v="Mahindra Insuran..."/>
        <s v="Go First"/>
        <s v="METRO Global Bus..."/>
        <s v="Yodlee"/>
        <s v="Indian Overseas ..."/>
        <s v="Muthoot Pappacha..."/>
        <s v="Orix Auto Infras..."/>
        <s v="Reliance Money"/>
        <s v="Tube Investments..."/>
        <s v="Aabasoft"/>
        <s v="Gallagher Offsho..."/>
        <s v="Religare"/>
        <s v="Uae Exchange &amp; F..."/>
        <s v="National Stock E..."/>
        <s v="Aegon Life Insur..."/>
        <s v="National Payment..."/>
        <s v="Shriram Chits"/>
        <s v="Magma HDI Genera..."/>
        <s v="Moody's Analytic..."/>
        <s v="Indian Bank"/>
        <s v="Invesco"/>
        <s v="AYN InfoTech"/>
        <s v="Resurgent India"/>
        <s v="IVTL Infoview Te..."/>
        <s v="Tradebulls"/>
        <s v="Bluechip Corpora..."/>
        <s v="Metric Stream In..."/>
        <s v="Bank of Maharash..."/>
        <s v="LendingKart"/>
        <s v="DBOI Global Serv..."/>
        <s v="Macquarie Group"/>
        <s v="Allahabad Bank"/>
        <s v="Sequential Techn..."/>
        <s v="Aptus Value Hous..."/>
        <s v="Equiniti"/>
        <s v="Personiv"/>
        <s v="PhyCARE Solution..."/>
        <s v="OnePlus"/>
        <s v="Taraashna Financ..."/>
        <s v="Berkadia"/>
        <s v="Anand Rathi Glob..."/>
        <s v="SVC Co-Operative..."/>
        <s v="NetAmbit Infosou..."/>
        <s v="Allianz"/>
        <s v="VSoft Technologi..."/>
        <s v="Belstar Investme..."/>
        <s v="Hinduja Group"/>
        <s v="PC Financial Ser..."/>
        <s v="CARE Ratings"/>
        <s v="MMC Infotech Ser..."/>
        <s v="Radiant Cash Man..."/>
        <s v="Kogta Financial"/>
        <s v="Biz 2 Credit Inf..."/>
        <s v="United India Ins..."/>
        <s v="Mobikwik"/>
        <s v="New Opportunity ..."/>
        <s v="Andromeda Sales ..."/>
        <s v="Srei Sahaj e-Vil..."/>
        <s v="T R Chadha &amp; Co ..."/>
        <s v="National Insuran..."/>
        <s v="GE Capital"/>
        <s v="Invensis Technol..."/>
        <s v="Sonata Finance"/>
        <s v="H&amp;R Block"/>
        <s v="RSM India"/>
        <s v="Nippon India Mut..."/>
        <s v="Wishfin"/>
        <s v="Silverskills"/>
        <s v="University of Pe..."/>
        <s v="Bnp Paribas Secu..."/>
        <s v="UAE Exchange"/>
        <s v="Plada Infotech S..."/>
        <s v="TJSB Sahakari Ba..."/>
        <s v="The Saraswat Co-..."/>
        <s v="Weizmann Forex"/>
        <s v="CignaTTk Health ..."/>
        <s v="AIG Business Sol..."/>
        <s v="Pierian Services"/>
        <s v="S&amp;P Capital IQ"/>
        <s v="Incred Finance"/>
        <s v="Smc Insurance Br..."/>
        <s v="Shriram Fortune ..."/>
        <s v="Travelex"/>
        <s v="Magma Housing Fi..."/>
        <s v="Vishvaraj Infras..."/>
        <s v="Emirates NBD"/>
        <s v="Odessa"/>
        <s v="Income Tax Depar..."/>
        <s v="Motilal Oswal"/>
        <s v="Paul Merchants"/>
        <s v="Incrementors Web..."/>
        <s v="BMA Wealth Creat..."/>
        <s v="Western Union"/>
        <s v="Raksha TPA"/>
        <s v="HDFC Asset Manag..."/>
        <s v="Dvara KGFS"/>
        <s v="Envestnet Asset ..."/>
        <s v="Royal Research"/>
        <s v="Empower Retireme..."/>
        <s v="Mr Cooper"/>
        <s v="BOB Financial So..."/>
        <s v="AVIOM"/>
        <s v="Consero Global S..."/>
        <s v="ICICI Merchant S..."/>
        <s v="Chaitanya India ..."/>
        <s v="Oxigen Services"/>
        <s v="Anand Rathi: Onl..."/>
        <s v="Shipco Transport"/>
        <s v="M &amp; M Financial ..."/>
        <s v="Logicash"/>
        <s v="Altum Credo Home..."/>
        <s v="Nabard Financial..."/>
        <s v="Volkswagen It Se..."/>
        <s v="ING Vysya Bank"/>
        <s v="Jitm Skills"/>
        <s v="First Abu Dhabi ..."/>
        <s v="Indian Railway C..."/>
        <s v="Hinduja Finance"/>
        <s v="Swastika Investm..."/>
        <s v="MyMoneyMantra"/>
        <s v="United Bank of I..."/>
        <s v="TransUnion"/>
        <s v="Aditya Birla Mon..."/>
        <s v="Teleone"/>
        <s v="Oriental Bank of..."/>
        <s v="Swiss Re"/>
        <s v="LEAP India"/>
        <s v="Margadarsi Chit ..."/>
        <s v="RenewBuy"/>
        <s v="Indian School Fi..."/>
        <s v="TITAGARH WAGONS"/>
        <s v="StoreKing"/>
        <s v="Nobel Hygiene"/>
        <s v="ICICI Direct"/>
        <s v="Bank Muscat"/>
        <s v="Viteos Capital M..."/>
        <s v="Muthoot Housing ..."/>
        <s v="Mashreq Bank"/>
        <s v="SBI Capital Mark..."/>
        <s v="Advantage One Ta..."/>
        <s v="HDFC Credila Fin..."/>
        <s v="GAIN Credit"/>
        <s v="MSCI"/>
        <s v="Sv Creditline"/>
        <s v="Jubilant Biosys"/>
        <s v="Can Fin Homes"/>
        <s v="Kiran Foreign Tr..."/>
        <s v="ICFAI Business S..."/>
        <s v="Indian Political..."/>
        <s v="Saxo Bank"/>
        <s v="National Securit..."/>
        <s v="Ascendum KPS"/>
        <s v="Commonwealth Ban..."/>
        <s v="Manba Finance"/>
        <s v="Kapil Chit Funds"/>
        <s v="Securitrans Indi..."/>
        <s v="Partha Dental"/>
        <s v="Datamatics Finan..."/>
        <s v="Aditya Birla Sun..."/>
        <s v="Toyota Financial..."/>
        <s v="Punjab and Mahar..."/>
        <s v="Sakal Media Grou..."/>
        <s v="Nirmal Bang"/>
        <s v="Teamspace Financ..."/>
        <s v="Axio"/>
        <s v="Skypro Technolog..."/>
        <s v="Basix"/>
        <s v="Light Microfinan..."/>
        <s v="Paperchase Accou..."/>
        <s v="Bell Finvest"/>
        <s v="Axis Finance"/>
        <s v="Hindustan Wellne..."/>
        <s v="Acidaes Solution..."/>
        <s v="Butterfly Gandhi..."/>
        <s v="Kanpur PLastipac..."/>
        <s v="First American T..."/>
        <s v="Centrumdirect"/>
        <s v="Dynamic Benefici..."/>
        <s v="IDBI Capital"/>
        <s v="Saija Finance"/>
        <s v="Ford Motor Credi..."/>
        <s v="SBI Payment Serv..."/>
        <s v="Burckhardt Compr..."/>
        <s v="Bonanza Portfoli..."/>
        <s v="Sowparnika"/>
        <s v="Affluent Global ..."/>
        <s v="Armstrong Intern..."/>
        <s v="Brinks Arya Indi..."/>
        <s v="Verifone"/>
        <s v="Sumadhura Infrac..."/>
        <s v="Rural Electrific..."/>
        <s v="Vijaya Bank"/>
        <s v="NAV Backoffice"/>
        <s v="FSS"/>
        <s v="Dmi Housing Fina..."/>
        <s v="Viztar Internati..."/>
        <s v="RAKBANK"/>
        <s v="Velan Info Servi..."/>
        <s v="Cogoport"/>
        <s v="Corporation Bank"/>
        <s v="Fortune Integrat..."/>
        <s v="Gruh Finance"/>
        <s v="Avanse Financial..."/>
        <s v="Prudent Corporat..."/>
        <s v="Karnataka Bank"/>
        <s v="Net Access India"/>
        <s v="Shemaroo Enterta..."/>
        <s v="India Infoline H..."/>
        <s v="Royal Bank of Sc..."/>
        <s v="Goel Ganga Group"/>
        <s v="Anupam Rasayan I..."/>
        <s v="DTC Projects"/>
        <s v="IndiaLends"/>
        <s v="Underwriters Lab..."/>
        <s v="Raintree Hotel"/>
        <s v="Moody's"/>
        <s v="Natural Remedies"/>
        <s v="Edelweiss Brokin..."/>
        <s v="Grivaa Capital"/>
        <s v="ICRA Analytics"/>
        <s v="Village Financia..."/>
        <s v="SevenMentor"/>
        <s v="CohnReznick"/>
        <s v="Fedora Solutions"/>
        <s v="Fermenta Biotech"/>
        <s v="Ibg Fincon Solut..."/>
        <s v="MindSquare Techn..."/>
        <s v="Decimal Point An..."/>
        <s v="i-Source Infosys..."/>
        <s v="Prasol Chemicals"/>
        <s v="Manappuram Home ..."/>
        <s v="Vcare (India)"/>
        <s v="Reserve Bank of ..."/>
        <s v="FHPL"/>
        <s v="Vishnu Chemicals"/>
        <s v="Modi Naturals"/>
        <s v="Ludhiana Beverag..."/>
        <s v="Tonglit Autogist..."/>
        <s v="Avantha Technolo..."/>
        <s v="Mogli labs"/>
        <s v="Berar Finance"/>
        <s v="JSW Severfield S..."/>
        <s v="Religare Housing..."/>
        <s v="Bodal Chemicals"/>
        <s v="Nkgsb CO-OP Bank"/>
        <s v="ART Housing Fina..."/>
        <s v="Marsh"/>
        <s v="PolicyX.com"/>
        <s v="VSynergize Outso..."/>
        <s v="Integrated Enter..."/>
        <s v="Sustainable Agro..."/>
        <s v="NCDEX"/>
        <s v="Shivashakti Bio ..."/>
        <s v="CRMnext"/>
        <s v="Wep Solutions In..."/>
        <s v="Cadmaxx Solution..."/>
        <s v="Lauren Informati..."/>
        <s v="Datatracks Servi..."/>
        <s v="KapitalTech"/>
        <s v="SHARON BIO MEDIC..."/>
        <s v="Ruloans"/>
        <s v="Brickwork Rating..."/>
        <s v="SunTec Business ..."/>
        <s v="Techno India Gro..."/>
        <s v="American InfoSou..."/>
        <s v="Marwadi Shares &amp;..."/>
        <s v="M Power Micro Fi..."/>
        <s v="SmartStream Tech..."/>
        <s v="Focus Softnet"/>
        <s v="Mansukh Securiti..."/>
        <s v="Zamil"/>
        <s v="Celon Laboratori..."/>
        <s v="Aeon Credit Serv..."/>
        <s v="Indiafilings"/>
        <s v="Shivalik Prints"/>
        <s v="Lince Soft Solut..."/>
        <s v="ARB Bearings"/>
        <s v="Hind Rectifiers"/>
        <s v="Robinhood Insura..."/>
        <s v="Pan Gulf Technol..."/>
        <s v="Novopay Solution..."/>
        <s v="Payswiff Solutio..."/>
        <s v="Nippon Life Indi..."/>
        <s v="Way2wealth Broke..."/>
        <s v="Sonovision-Aetos"/>
        <s v="SKP Group"/>
        <s v="BillDesk"/>
        <s v="NewAge Software ..."/>
        <s v="Kommineni Infote..."/>
        <s v="JMT Auto"/>
        <s v="Zacks Research"/>
        <s v="Pai Internationa..."/>
        <s v="Willowood Crop S..."/>
        <s v="Dhanlaxmi Bank"/>
        <s v="Kanakadurga Fina..."/>
        <s v="First Quantum Mi..."/>
        <s v="Intertrust Group"/>
        <s v="Srei Infrastruct..."/>
        <s v="BSF"/>
        <s v="Mahesh Tutorials"/>
        <s v="Oneindia BSC"/>
        <s v="Tamilnad Mercant..."/>
        <s v="J&amp;K Bank"/>
        <s v="MKU"/>
        <s v="Shankar Packagin..."/>
        <s v="Kewal Kiran Clot..."/>
        <s v="The New Indian E..."/>
        <s v="UTI Mutual Fund"/>
        <s v="ARK Infosolution..."/>
        <s v="Simbhaoli Sugars"/>
        <s v="Essel Finance"/>
        <s v="NU Hospitals"/>
        <s v="Vijay Raja Homes"/>
        <s v="MFX"/>
        <s v="Ambey Mining"/>
        <s v="Tech2Globe"/>
        <s v="OSB India"/>
        <s v="Jash Engineering"/>
        <s v="Symsafe Systems"/>
        <s v="Saarathi Healthc..."/>
        <s v="Mtandt"/>
        <s v="Textronics Desig..."/>
        <s v="C2L BIZ"/>
        <s v="Xotik Frujus"/>
        <s v="Urbanpro"/>
        <s v="BPR Infrastructu..."/>
        <s v="Poonawalla Finan..."/>
        <s v="Amalgamations Va..."/>
        <s v="Batliboi"/>
        <s v="Vertex Homes"/>
        <s v="Quatrro Mortgage..."/>
        <s v="Tata Mutual Fund"/>
        <s v="AltezzaSys"/>
        <s v="Inventys Researc..."/>
        <s v="Adnet Global"/>
        <s v="LIC Mutual Fund"/>
        <s v="Wadia Techno-Eng..."/>
        <s v="SecureNow Insura..."/>
        <s v="MakroCare"/>
        <s v="LKP Securities"/>
        <s v="Roto Pumps"/>
        <s v="Sakthi Finance"/>
        <s v="Transact Global"/>
        <s v="ITL Industries"/>
        <s v="Perto"/>
        <s v="Unify Technologi..."/>
        <s v="Ummeed Housing F..."/>
        <s v="Deepak Foundatio..."/>
        <s v="MIDLAND CREDIT M..."/>
        <s v="Biotech Vision C..."/>
        <s v="Rinac India"/>
        <s v="Medgenome Labs"/>
        <s v="Paushak"/>
        <s v="Tata Motors Insu..."/>
        <s v="Experion Develop..."/>
        <s v="Stratosphere IT ..."/>
        <s v="Samarth Lifestyl..."/>
        <s v="Indel Money"/>
        <s v="Homeward"/>
        <s v="Renaissance Hote..."/>
        <s v="The World Bank"/>
        <s v="Windcare India"/>
        <s v="General Industri..."/>
        <s v="ShipRocket"/>
        <s v="Peekay Steel Cas..."/>
        <s v="BugRaptors"/>
        <s v="Hirva HR Solutio..."/>
        <s v="OneMain Financia..."/>
        <s v="Cloudtail India"/>
        <s v="Srg Housing Fina..."/>
        <s v="Oaknorth Bank"/>
        <s v="Artefact Project..."/>
        <s v="Shiksha Financia..."/>
        <s v="Brickwork India"/>
        <s v="NRP Projects"/>
        <s v="Indian Register ..."/>
        <s v="Prudent Insuranc..."/>
        <s v="Asmitha Microfin..."/>
        <s v="Acma Computers"/>
        <s v="M.B.A Consulting..."/>
        <s v="ROI NET Solutio..."/>
        <s v="Highly Electrica..."/>
        <s v="Recaero"/>
        <s v="Kotak Mahindra G..."/>
        <s v="Kalpa Electrikal"/>
        <s v="Adhikar Microfin..."/>
        <s v="VGM Consultants"/>
        <s v="Snap-on Business..."/>
        <s v="SMERA Ratings"/>
        <s v="Shinhan Bank"/>
        <s v="Digikredit Finan..."/>
        <s v="State Street Ban..."/>
        <s v="Equifax"/>
        <s v="Enzene Bioscienc..."/>
        <s v="GILLANDERS ARBUT..."/>
        <s v="Infocus Technolo..."/>
        <s v="Icl Fincorp"/>
        <s v="Capri Global Hou..."/>
        <s v="Oremus Corporate..."/>
        <s v="Agriculture Insu..."/>
        <s v="Funfirst Global ..."/>
        <s v="Surat Goods Tran..."/>
        <s v="BBNL"/>
        <s v="Omnex"/>
        <s v="Government of Ha..."/>
        <s v="Asit C Mehta Inv..."/>
        <s v="Bandhan Financia..."/>
        <s v="FINNEW SOLUTIONS"/>
        <s v="Aditya Birla Ins..."/>
        <s v="Intec Capital"/>
        <s v="TDI Internationa..."/>
        <s v="Atom Technologie..."/>
        <s v="Sarvotham Care"/>
        <s v="TVS Next"/>
        <s v="Marsh India Insu..."/>
        <s v="De Lage Landen F..."/>
        <s v="Mangalore Refine..."/>
        <s v="SeedWorks Intern..."/>
        <s v="Formula Group"/>
        <s v="Lansum Propertie..."/>
        <s v="Ford Technology ..."/>
        <s v="Epic Research"/>
        <s v="XL India Busines..."/>
        <s v="Destimoney Secur..."/>
        <s v="Lynk"/>
        <s v="REVA University"/>
        <s v="Primetals Techno..."/>
        <s v="Margdarshak Fina..."/>
        <s v="Drip Capital"/>
        <s v="Paytm Money"/>
        <s v="Metaminds Softwa..."/>
        <s v="GIC Housing Fina..."/>
        <s v="T2S Software Sol..."/>
        <s v="GE Money"/>
        <s v="Girmiti Software"/>
        <s v="Dhanush InfoTech"/>
        <s v="Balaji Telefilms"/>
        <s v="codeMantra"/>
        <s v="NESCO Inc"/>
        <s v="Sun Pharma Advan..."/>
        <s v="Accutech Power S..."/>
        <s v="Travel Boutique ..."/>
        <s v="Sagar Ratna Rest..."/>
        <s v="Triton Valves"/>
        <s v="WorkStore"/>
        <s v="Healthgenie.in"/>
        <s v="Cxc Infotech"/>
        <s v="Johari Digital H..."/>
        <s v="ISBM"/>
        <s v="Mallcom"/>
        <s v="Kich Architectur..."/>
        <s v="D2K Technologies..."/>
        <s v="Cranedge"/>
        <s v="InSync Analytics"/>
        <s v="Kifs Housing Fin..."/>
        <s v="Lakshmi Ring Tra..."/>
        <s v="Intercontinental..."/>
        <s v="Hofincons Group"/>
        <s v="Volkswagen Finan..."/>
        <s v="Roadmap IT Solut..."/>
        <s v="Netcon Technolog..."/>
        <s v="Handiman Service..."/>
        <s v="Axis Asset Manag..."/>
        <s v="Nightingales Hom..."/>
        <s v="Indostar Home Fi..."/>
        <s v="Entra Solutions"/>
        <s v="The Bank of Toky..."/>
        <s v="Ultra Media and ..."/>
        <s v="Shivam Autozone"/>
        <s v="Axis Mutual Fund"/>
        <s v="Infosearch BPO S..."/>
        <s v="IBN Technologies"/>
        <s v="Futures First in..."/>
        <s v="NIIT SmartServe"/>
        <s v="Svasti Microfina..."/>
        <s v="Fourth Dimension..."/>
        <s v="Cians Analytics"/>
        <s v="Hind Terminals"/>
        <s v="Kotak Education ..."/>
        <s v="Finicity"/>
        <s v="Lokmanya Multipu..."/>
        <s v="IndiaNivesh Secu..."/>
        <s v="India Ratings &amp; ..."/>
        <s v="Axiom Consulting"/>
        <s v="Neo Metaliks"/>
        <s v="Mizuho Bank"/>
        <s v="HealthAssure"/>
        <s v="Aaa Capital Serv..."/>
        <s v="10FA India"/>
        <s v="Europ Assistance..."/>
        <s v="CapitalVia"/>
        <s v="Vikram Tea"/>
        <s v="Daimler Financia..."/>
        <s v="Sai Construction"/>
        <s v="TekFriday Proces..."/>
        <s v="Invesco Asset Ma..."/>
        <s v="Shuttl"/>
        <s v="Universal Cables"/>
        <s v="SEW Engineering"/>
        <s v="Radius Developer..."/>
        <s v="Ujala Credit Co-..."/>
        <s v="RNFI Services"/>
        <s v="Sumitomo Mitsui ..."/>
        <s v="National Chemica..."/>
        <s v="Mayfair Housing"/>
        <s v="Rain Industries"/>
        <s v="Employees State ..."/>
        <s v="ERD Infotech"/>
        <s v="Rajshree Sugars ..."/>
        <s v="SuperSeva Servic..."/>
        <s v="Micro Finance"/>
        <s v="Niyo Solutions"/>
        <s v="Simoco Telecommu..."/>
        <s v="Flags Communicat..."/>
        <s v="Menon Pistons"/>
        <s v="CENTRUM HOUSING ..."/>
        <s v="Jvl Agro Industr..."/>
        <s v="Bridge Group Sol..."/>
        <s v="Envoy Mortgage"/>
        <s v="Sharp &amp; Tannan A..."/>
        <s v="Monarch Networth..."/>
        <s v="Sabarmati Gas"/>
        <s v="SMEcorner"/>
        <s v="DigitalTrack Sol..."/>
        <s v="Bhole Baba Milk ..."/>
        <s v="Kamuna Credit Co..."/>
        <s v="Nivara Home Fina..."/>
        <s v="Priya Softweb So..."/>
        <s v="Reserve Bank Inf..."/>
        <s v="Ice Mortgage Tec..."/>
        <s v="NASDAQ"/>
        <s v="ItzCash Card"/>
        <s v="Antara Senior Li..."/>
        <s v="AK Enterprises"/>
        <s v="Yamaha Music Ind..."/>
        <s v="Multi Commodity ..."/>
        <s v="INDIA NEWS"/>
        <s v="Dunia Finance"/>
        <s v="ID Fresh Foods"/>
        <s v="Wysetek Systems ..."/>
        <s v="Chemline India"/>
        <s v="Ftcash"/>
        <s v="Hubert Enviro Ca..."/>
        <s v="SVG Media"/>
        <s v="Almondz Global S..."/>
        <s v="NTPC-Sail Power ..."/>
        <s v="Enrich Salon and..."/>
        <s v="Naresh i Technol..."/>
        <s v="iGLOBAL IMPACT I..."/>
        <s v="EarlySalary.com"/>
        <s v="Acclaris Busines..."/>
        <s v="IRIS KPO Resourc..."/>
        <s v="VPS"/>
        <s v="Amicorp Manageme..."/>
        <s v="Hariharan Founda..."/>
        <s v="House of Hiranan..."/>
        <s v="BEKEM Infra Proj..."/>
        <s v="Jss Pro Services"/>
        <s v="Talib &amp; Shamsi C..."/>
        <s v="Aqua Designs"/>
        <s v="Perfios Software..."/>
        <s v="Silicon Valley B..."/>
        <s v="Freestone Infote..."/>
        <s v="Aris Capital"/>
        <s v="Quality Group"/>
        <s v="Freudenberg Filt..."/>
        <s v="Choice Internati..."/>
        <s v="Wise Finserv"/>
        <s v="Profectus Capita..."/>
        <s v="AONE OUTSOURCING..."/>
        <s v="Ganga Acrowools"/>
        <s v="Oswal Industries"/>
        <s v="Medybiz Pharma"/>
        <s v="University of Hy..."/>
        <s v="Meghmani Dyes an..."/>
        <s v="PayCraft Solutio..."/>
        <s v="Witty Internatio..."/>
        <s v="ZestMoney"/>
        <s v="Raptor Technolog..."/>
        <s v="APTRON Solutions"/>
        <s v="Maithan Ispat"/>
        <s v="Sobha Projects a..."/>
        <s v="Experian"/>
        <s v="Karvy Private We..."/>
        <s v="Metenere"/>
        <s v="Samco Securities"/>
        <s v="NewWave Computin..."/>
        <s v="IDFC Mutual Fund"/>
        <s v="SHL"/>
        <s v="Master Capital S..."/>
        <s v="Satrac Engineeri..."/>
        <s v="E-connect Soluti..."/>
        <s v="CapitalAim Fina..."/>
        <s v="Xeeva"/>
        <s v="Anibrain Digital..."/>
        <s v="Technocrats Inst..."/>
        <s v="FirstRand Bank"/>
        <s v="Perfect Relation..."/>
        <s v="Sri Venkateswara..."/>
        <s v="Vizza Insurance ..."/>
        <s v="Tamil Nadu State..."/>
        <s v="Baby Memorial Ho..."/>
        <s v="PhillipCapital"/>
        <s v="DesiCrew Solutio..."/>
        <s v="Atlanta (Mumbai)"/>
        <s v="Sunrise Industri..."/>
        <s v="IVP (India)"/>
        <s v="Ziploan.in"/>
        <s v="Thiripura Chits"/>
        <s v="Mbit Wireless"/>
        <s v="Nicole Infosoft"/>
        <s v="Mas Rural Housin..."/>
        <s v="Bank of America ..."/>
        <s v="Seventh-Day Adve..."/>
        <s v="Deltatech Gaming"/>
        <s v="Neural IT"/>
        <s v="Nurture Software..."/>
        <s v="Savitribai Phule..."/>
        <s v="The Greater Bomb..."/>
        <s v="VNS Finance and ..."/>
        <s v="GeeksForGeeks"/>
        <s v="Patels Airtemp (..."/>
        <s v="Peerless Financi..."/>
        <s v="Netafim Agricult..."/>
        <s v="MindMap Consulti..."/>
        <s v="Dhanvarsha Finve..."/>
        <s v="Homesfy - Craft ..."/>
        <s v="Chqbook.com"/>
        <s v="Anand Rathi Insu..."/>
        <s v="Indian Eagle"/>
        <s v="Narnolia Securit..."/>
        <s v="Transcorp Intern..."/>
        <s v="Lithium Urban Te..."/>
        <s v="Blue Umbrella"/>
        <s v="Ways2Capital"/>
        <s v="Wallem Ship Mana..."/>
        <s v="SAJ Test Plant"/>
        <s v="Visakha Containe..."/>
        <s v="Maxval Technolog..."/>
        <s v="Sintercom"/>
        <s v="India Infoline I..."/>
        <s v="Wahisons"/>
        <s v="ISG"/>
        <s v="Udyen Jain &amp; Ass..."/>
        <s v="GBP Group"/>
        <s v="Hilda Automation"/>
        <s v="Remedinet Techno..."/>
        <s v="CHD Developers"/>
        <s v="MESTECH Services"/>
        <s v="TriFid Research"/>
        <s v="Klm Axiva Finves..."/>
        <s v="Artizen Interior..."/>
        <s v="Zephyr"/>
        <s v="Dombivli Nagari ..."/>
        <s v="Choice Equity Br..."/>
        <s v="Manmachine Works"/>
        <s v="IFCI Financial S..."/>
        <s v="National Bank Ag..."/>
        <s v="USEReady"/>
        <s v="Kaushal Interior..."/>
        <s v="FCC RICO"/>
        <s v="Sambandh Finserv..."/>
        <s v="Absolute Insuran..."/>
        <s v="Lotus Greens Dev..."/>
        <s v="KKM Soft"/>
        <s v="NVISH Solutions"/>
        <s v="Prabhudas Lillad..."/>
        <s v="MGB"/>
        <s v="Krishi Rasayan G..."/>
        <s v="Countrywide Visa..."/>
        <s v="Laqshya Media"/>
        <s v="Luker Electric T..."/>
        <s v="Aiplex Software"/>
        <s v="Luna Bearings"/>
        <s v="Solenis"/>
        <s v="Western India Tr..."/>
        <s v="Mentor home loan..."/>
        <s v="UnlistedGuru"/>
        <s v="Gepl Capital"/>
        <s v="Pragya"/>
        <s v="iGlobsyn Technol..."/>
        <s v="Electronica Plas..."/>
        <s v="Inditrade Capita..."/>
        <s v="CGH Earth"/>
        <s v="Autolite (India)"/>
        <s v="Scooters India"/>
        <s v="Neometrix Engine..."/>
        <s v="G.I. AUTO"/>
        <s v="Musafir.com"/>
        <s v="N K Buildcon"/>
        <s v="ABN AMRO BANK N...."/>
        <s v="New India Struct..."/>
        <s v="D2c Insurance Br..."/>
        <s v="Seshaasai Busine..."/>
        <s v="Bfc Forex And Fi..."/>
        <s v="Vichara Technolo..."/>
        <s v="Abhishek Industr..."/>
        <s v="Gruppo Banca Sel..."/>
        <s v="the Nainital Ban..."/>
        <s v="Novigo Solutions"/>
        <s v="WebMobril Techno..."/>
        <s v="QuickRide"/>
        <s v="Basiz Fund Servi..."/>
        <s v="I-DESIGN Enginee..."/>
        <s v="Xelpmoc Design &amp;..."/>
        <s v="MoreVisas"/>
        <s v="Ingenuity Gaming"/>
        <s v="Calpro Foods"/>
        <s v="Juggat Pharma"/>
        <s v="DE Shaw"/>
        <s v="Sridhar Insuranc..."/>
        <s v="Mathew Associate..."/>
        <s v="Shield Autoglass"/>
        <s v="Asa Internationa..."/>
        <s v="Esteem Projects"/>
        <s v="Nimap Infotech"/>
        <s v="J.J. Plastalloy"/>
        <s v="Mendine Pharmace..."/>
        <s v="Dhathri Ayurveda"/>
        <s v="Sm Finance"/>
        <s v="Disha Microfin"/>
        <s v="AKS University"/>
        <s v="AUM Capital Mark..."/>
        <s v="Travel Unravel H..."/>
        <s v="Equentis Wealth ..."/>
        <s v="Konkola Copper m..."/>
        <s v="Flydocs India"/>
        <s v="Greynium Informa..."/>
        <s v="MK Fasteners"/>
        <s v="Dreamline Techno..."/>
        <s v="NCH CORPORATION"/>
        <s v="Fasttrack Housin..."/>
        <s v="Computer Consult..."/>
        <s v="Elbit Medical Di..."/>
        <s v="SlicePay"/>
        <s v="Smartlink Networ..."/>
        <s v="Severn Glocon Gr..."/>
        <s v="IPA"/>
        <s v="Accumax"/>
        <s v="Clairvolex"/>
        <s v="Srex Power India"/>
        <s v="Shangrila Corpor..."/>
        <s v="Cravatex"/>
        <s v="Everest Instrume..."/>
        <s v="Attica Gold"/>
        <s v="42Gears Mobility..."/>
        <s v="Acquisory Consul..."/>
        <s v="Amc Cookware"/>
        <s v="KF Bioplants"/>
        <s v="Fintellix Soluti..."/>
        <s v="FRR Forex"/>
        <s v="INOXCVA"/>
        <s v="Laguna Clothing"/>
        <s v="Arcotech"/>
        <s v="Muthoot Securiti..."/>
        <s v="AMEX"/>
        <s v="Cure Surgicals"/>
        <s v="Talwandi Sabo Po..."/>
        <s v="Jhaveri Securiti..."/>
        <s v="Eimco Elecon (In..."/>
        <s v="Epikso India"/>
        <s v="Numberz"/>
        <s v="Khush Housing Fi..."/>
        <s v="Elite Wealth Adv..."/>
        <s v="Nascent Info Tec..."/>
        <s v="Lowe Lintas"/>
        <s v="Jumbo Bags"/>
        <s v="Amar Tea"/>
        <s v="Apollo Computer ..."/>
        <s v="CapitalOne"/>
        <s v="Anyoption"/>
        <s v="National Institu..."/>
        <s v="Moral Group of C..."/>
        <s v="Millennium Hotel..."/>
        <s v="CSL Finance"/>
        <s v="India Forge &amp; Dr..."/>
        <s v="FinEdge"/>
        <s v="Sunshot Technolo..."/>
        <s v="Centre for Envir..."/>
        <s v="LTA School Of Be..."/>
        <s v="Credit Sudhaar"/>
        <s v="COASTAL GUJARAT ..."/>
        <s v="SRI Energy"/>
        <s v="Dinamalar"/>
        <s v="Suvidhaa Infoser..."/>
        <s v="Arth Micro Finan..."/>
        <s v="SolCen Technolog..."/>
        <s v="GainInsights Sol..."/>
        <s v="Unison Insurance..."/>
        <s v="Ab Insurance Bro..."/>
        <s v="Centrum Group"/>
        <s v="Winsome Yarns"/>
        <s v="GK Power Experti..."/>
        <s v="Mercury Travels"/>
        <s v="Lumbini Elite So..."/>
        <s v="Navia Markets"/>
        <s v="Clearing Corpora..."/>
        <s v="Religare Wellnes..."/>
        <s v="Provimi Animal N..."/>
        <s v="SK Infotech"/>
        <s v="Ask Me"/>
        <s v="Idom"/>
        <s v="Prasad Seeds"/>
        <s v="Vydehi School of..."/>
        <s v="Kisan Network"/>
        <s v="Geolife"/>
        <s v="Lykis"/>
        <s v="HAZEL MERCANTILE"/>
        <s v="50 Hertz"/>
        <s v="Manohar Lal Jewe..."/>
        <s v="The Waxpol Indus..."/>
        <s v="Dmi Finance"/>
        <s v="Rattanindia Fina..."/>
        <s v="Centurion Bank o..."/>
        <s v="Easy Home Financ..."/>
        <s v="Fyers Securities"/>
        <s v="Eduvanz"/>
        <s v="Wisdom IT Servic..."/>
        <s v="CORE Education &amp;..."/>
        <s v="Numaligarh Refin..."/>
        <s v="Virtual Galaxy I..."/>
        <s v="Indian Drugs and..."/>
        <s v="Krisfo InfoTech ..."/>
        <s v="Janki"/>
        <s v="Pranveer Singh I..."/>
        <s v="Sheltera Consult..."/>
        <s v="Jaypore"/>
        <s v="Recorders &amp; Medi..."/>
        <s v="Faircent.com"/>
        <s v="Dawn Digital"/>
        <s v="E-Smart Systems"/>
        <s v="6Tel Consultancy"/>
        <s v="Wellthy Therapeu..."/>
        <s v="Maxtra Technolog..."/>
        <s v="Spa Capital Serv..."/>
        <s v="Power Finance Co..."/>
        <s v="V.V. Titanium Pi..."/>
        <s v="Cameron Manufact..."/>
        <s v="Euphoria Technol..."/>
        <s v="Indiagold"/>
        <s v="Dtcc"/>
        <s v="Hedge Equities"/>
        <s v="Interactive Brok..."/>
        <s v="Money Honey Fina..."/>
        <s v="Avaids Technovat..."/>
        <s v="Zuari Investment..."/>
        <s v="Vuram"/>
        <s v="Manappuram Asset..."/>
        <s v="Ovation Services"/>
        <s v="Kaizen"/>
        <s v="S4Carlisle Publi..."/>
        <s v="Karrm Infrastruc..."/>
        <s v="Anjani Portland ..."/>
        <s v="Adarsh Co-operat..."/>
        <s v="Chemmanur Credit..."/>
        <s v="Master Trust"/>
        <s v="Global Benefits ..."/>
        <s v="Aditya Trading S..."/>
        <s v="SAMCO"/>
        <s v="Mitsubishi Corpo..."/>
        <s v="AMICI Global Sol..."/>
        <s v="Haiko Logistics"/>
        <s v="Sagacious Infosy..."/>
        <s v="Adroit Financial..."/>
        <s v="QuScient Technol..."/>
        <s v="Institutional Sh..."/>
        <s v="Cent Bank Home F..."/>
        <s v="Mohan Energy Cor..."/>
        <s v="Arman Financial ..."/>
        <s v="Bangiya Gramin V..."/>
        <s v="AWP Assistance"/>
        <s v="RSN Engineering ..."/>
        <s v="Seya Industries"/>
        <s v="Prima Telecom"/>
        <s v="Siemens Financia..."/>
        <s v="Hindustan Motor ..."/>
        <s v="Supreme Securiti..."/>
        <s v="AcuitÃ© Ratings &amp;..."/>
        <s v="Spectrum Insuran..."/>
        <s v="TriCore Solution..."/>
        <s v="Softlogic System..."/>
        <s v="Eko India Financ..."/>
        <s v="Transparent Valu..."/>
        <s v="IndusTeqsite"/>
        <s v="Shirdi Industrie..."/>
        <s v="Sanria Engineeri..."/>
        <s v="JREW Engineering"/>
        <s v="Nitiraj Engineer..."/>
        <s v="BookEventz"/>
        <s v="The Dollar Busin..."/>
        <s v="Attune Technolog..."/>
        <s v="Amrut Software"/>
        <s v="Duff &amp; Phelps"/>
        <s v="Croma Campus"/>
        <s v="Fortune Financia..."/>
        <s v="Cords Cable Indu..."/>
        <s v="Goodrich Gasket"/>
        <s v="Chimera Technolo..."/>
        <s v="Mindmill Softwar..."/>
        <s v="Essel Utilities"/>
        <s v="Swastik Industri..."/>
        <s v="CSI Computech"/>
        <s v="MoreYeahs"/>
        <s v="Modak Analytics"/>
        <s v="Excel Life Scien..."/>
        <s v="Neccon Power and..."/>
        <s v="Independent"/>
        <s v="Trans Neuron Tec..."/>
        <s v="Treamis World Sc..."/>
        <s v="Al Salama Eye Ho..."/>
        <s v="Quantum Asset Ma..."/>
        <s v="eLuminous Techno..."/>
        <s v="CME Group"/>
        <s v="Bitscape Infotec..."/>
        <s v="Sundaram Mutual ..."/>
        <s v="Neerinfo Solutio..."/>
        <s v="EFY Enterprises"/>
        <s v="Transfast"/>
        <s v="Millennium"/>
        <s v="Shobhit Universi..."/>
        <s v="Smart Megh"/>
        <s v="Sesame Software ..."/>
        <s v="Arcadia Share &amp; ..."/>
        <s v="Mukta Arts"/>
        <s v="Book My Forex"/>
        <s v="Emedlife Insuran..."/>
        <s v="Spirant Communic..."/>
        <s v="CustomFurnish"/>
        <s v="Anytime Softcare"/>
        <s v="Smarttrak Solar ..."/>
        <s v="Scriptbees"/>
        <s v="Mavin Switchgear..."/>
        <s v="Hercules Hoists"/>
        <s v="RNB Global Unive..."/>
        <s v="Invaccs Software..."/>
        <s v="Dewsoft Overseas"/>
        <s v="Logipro Software"/>
        <s v="Podar Education ..."/>
        <s v="GMJ &amp; Co."/>
        <s v="OpsTree Solution..."/>
        <s v="SeeHash"/>
        <s v="Pacenet Meghbela..."/>
        <s v="Howden Insurance..."/>
        <s v="B&amp;K Securities"/>
        <s v="Mobile Tutor"/>
        <s v="Estel Technologi..."/>
        <s v="Gateforum"/>
        <s v="Blueberry Digita..."/>
        <s v="Qatar Foundation"/>
        <s v="SMC Investments ..."/>
        <s v="Fuchs Lubricants"/>
        <s v="Serole Technolog..."/>
        <s v="Fleming"/>
        <s v="Valuefy Solution..."/>
        <s v="Antriksh Group"/>
        <s v="Pinnacle Financi..."/>
        <s v="S B Insurance Br..."/>
        <s v="Niyogin Fintech"/>
        <s v="Duruva Finance"/>
        <s v="Kunvarji Finstoc..."/>
        <s v="Rajvir Industrie..."/>
        <s v="KS Aiyar"/>
        <s v="Global Nonwovens"/>
        <s v="MatexNet"/>
        <s v="Velammal Enginee..."/>
        <s v="Mspring InfoTech"/>
        <s v="ArthaYantra"/>
        <s v="Saasfocus"/>
        <s v="Infionic"/>
        <s v="iSkylar Technolo..."/>
        <s v="Scripbox"/>
        <s v="Steel City Secur..."/>
        <s v="Sony Entertainme..."/>
        <s v="Vertical Softwar..."/>
        <s v="Prism Life Scien..."/>
        <s v="Auxilo Finserve"/>
        <s v="GrayQuest"/>
        <s v="Uni Cards"/>
        <s v="Iolite Technolog..."/>
        <s v="Golars Networks"/>
        <s v="TechnoPlanet Lab..."/>
        <s v="Fox Controls"/>
        <s v="Orbex Technologi..."/>
        <s v="SatNav Technolog..."/>
        <s v="CoreView Systems"/>
        <s v="Sjain Ventures"/>
        <s v="Estee Advisors"/>
        <s v="Crown It"/>
        <s v="triSys IT Servic..."/>
        <s v="Suashish Diamond..."/>
        <s v="Insilco"/>
        <s v="PrismHR"/>
        <s v="Coactive IT Solu..."/>
        <s v="FundsIndia"/>
        <s v="BC Web Wise"/>
        <s v="SWIFT"/>
        <s v="e-Wave Networks"/>
        <s v="Benzy Infotech"/>
        <s v="Sathya Technosof..."/>
        <s v="Cashfree Payment..."/>
        <s v="Dr KN Modi Found..."/>
        <s v="Hem Securities"/>
        <s v="Shree Refrigerat..."/>
        <s v="eTrans Solutions"/>
        <s v="Avendus"/>
        <s v="Study Analytics"/>
        <s v="Syscon Instrumen..."/>
        <s v="Institute of Eng..."/>
        <s v="Actualize Consul..."/>
        <s v="Finoux Solutions"/>
        <s v="Gem &amp; Jewellery ..."/>
        <s v="Beta Bulls"/>
        <s v="DRIVEU"/>
        <s v="Nivaata Systems"/>
        <s v="Elpro Internatio..."/>
        <s v="The British Scho..."/>
        <s v="Indian Holiday"/>
        <s v="Simple Logic IT"/>
        <s v="Sure Safety"/>
        <s v="Lotte Chemical"/>
        <s v="Securities and E..."/>
        <s v="Modi Group"/>
        <s v="Sonarome"/>
        <s v="SREI"/>
        <s v="Armstech Enginee..."/>
        <s v="Formula Advisory..."/>
        <s v="EffiaSoft"/>
        <s v="Keerthi Industri..."/>
        <s v="Pantomath Capita..."/>
        <s v="Transaction Anal..."/>
        <s v="Litmus World"/>
        <s v="Devstringx Techn..."/>
        <s v="Moksha Creative ..."/>
        <s v="Synsoft Global"/>
        <s v="Indian Financial..."/>
        <s v="Nat IT Solved"/>
        <s v="InSemi Technolog..."/>
        <s v="InfoAxon Technol..."/>
        <s v="Mahindra Special..."/>
        <s v="Essex Lake Group"/>
        <s v="ACADGILD"/>
        <s v="S.P. Fort Hospit..."/>
        <s v="Vaps Technosoft"/>
        <s v="Finance House"/>
        <s v="LoanTap Financia..."/>
        <s v="True North Ar"/>
        <s v="State Bank"/>
        <s v="M.Kumarasamy Col..."/>
        <s v="Kcloud Technolog..."/>
        <s v="Gram Power"/>
        <s v="Prudence Technol..."/>
        <s v="Small Industries..."/>
        <s v="Vibha Seeds Grou..."/>
        <s v="WeblineIndia"/>
        <s v="iMz Media Soluti..."/>
        <s v="Broadcast Audien..."/>
        <s v="Ellicium Solutio..."/>
        <s v="First Insight"/>
        <s v="Impinge Solution..."/>
        <s v="Bytech India"/>
        <s v="Sandhata Technol..."/>
        <s v="Triphase Technol..."/>
        <s v="APV India"/>
        <s v="Clicktable Techn..."/>
        <s v="Alept Consulting"/>
        <s v="The Scindia Scho..."/>
        <s v="Delicia Foods In..."/>
        <s v="Sigma Infotech"/>
        <s v="Entransys"/>
        <s v="CreditMantri"/>
        <s v="BDB India"/>
        <s v="GUVI"/>
        <s v="ForgeAhead Solut..."/>
        <s v="Zipgrid"/>
        <s v="Paragyte Technol..."/>
        <s v="Maruti Insurance..."/>
        <s v="NBS"/>
        <s v="Boston Financial..."/>
        <s v="TVARANA SOFTWARE..."/>
        <s v="The Equicom Fina..."/>
        <s v="Cigna"/>
        <s v="Redcentric"/>
        <s v="Tulsyan Nec"/>
        <s v="Seasia Consultin..."/>
        <s v="Eunimart"/>
        <s v="GreenLife Insura..."/>
        <s v="University of Ra..."/>
        <s v="Asian Electronic..."/>
        <s v="IFS"/>
        <s v="VXL Instruments"/>
        <s v="The Blackstone G..."/>
        <s v="ModeFinServer"/>
        <s v="Vertoz"/>
        <s v="MullenLowe Linta..."/>
        <s v="Craterzone"/>
        <s v="GrayCell Technol..."/>
        <s v="Resource One It ..."/>
        <s v="Nile Technologie..."/>
        <s v="Kodaikanal Inter..."/>
        <s v="Rubique"/>
        <s v="Endemol Shine Gr..."/>
        <s v="Hemant Shah &amp; As..."/>
        <s v="Vitalife Health ..."/>
        <s v="Xtensible Softwa..."/>
        <s v="Rotomac Global"/>
        <s v="Orient Exchange ..."/>
        <s v="Shrenuj and Comp..."/>
        <s v="Pinnacle Teleser..."/>
        <s v="Velocity Service..."/>
        <s v="Nutri Synapzz"/>
        <s v="Tamilnadu Newspr..."/>
        <s v="UNIQ Technologie..."/>
        <s v="Peak Pacific Gro..."/>
        <s v="Kancor Ingredien..."/>
        <s v="PrettySecrets.co..."/>
        <s v="Alpa Laboratorie..."/>
        <s v="Virmati Software..."/>
        <s v="Hi-Tech Institut..."/>
        <s v="Tech Striker"/>
        <s v="Surekha Technolo..."/>
        <s v="BOT VFX"/>
        <s v="Intelligent Webs..."/>
        <s v="Bhumi"/>
        <s v="SCB Bank"/>
        <s v="Gromor Finance"/>
        <s v="CreditVidya"/>
        <s v="Kamal Autofinanc..."/>
        <s v="Practus advisor..."/>
        <s v="Vivriti Capital"/>
        <s v="FSL Software Tec..."/>
        <s v="Suyog Computech"/>
        <s v="Shriram Equipmen..."/>
        <s v="Agarwal &amp; Saxena"/>
        <s v="National Health ..."/>
        <s v="SAIS IT Services"/>
        <s v="Spineor"/>
        <s v="Sam Tech Datasys"/>
        <s v="Elara Capital"/>
        <s v="ESOP Direct"/>
        <s v="AIR Worldwide"/>
        <s v="Novatech Robo"/>
        <s v="Sas Motors"/>
        <s v="Microsec Capital"/>
        <s v="Blackrose Indust..."/>
        <s v="Krishna Bhima Sa..."/>
        <s v="SKILLDOM Learnin..."/>
        <s v="Market Simplifie..."/>
        <s v="Script Technolog..."/>
        <s v="FlexTrade System..."/>
        <s v="Foraysoft"/>
        <s v="AskmeBazaar"/>
        <s v="Intellicar"/>
        <s v="Lulu Forex"/>
        <s v="Psp Financial Co..."/>
        <s v="Josh Talks"/>
        <s v="Webner Solutions"/>
        <s v="Truechip Solutio..."/>
        <s v="Idf Financial Se..."/>
        <s v="Edelweiss Asset ..."/>
        <s v="WazirX"/>
        <s v="Ontop"/>
        <s v="Ethinos Digital ..."/>
        <s v="L&amp;T General Insu..."/>
        <s v="Data Resolve Tec..."/>
        <s v="LEO Electronics"/>
      </sharedItems>
    </cacheField>
    <cacheField name="rating" numFmtId="0">
      <sharedItems containsSemiMixedTypes="0" containsString="0" containsNumber="1" minValue="1.5" maxValue="5" count="35">
        <n v="4"/>
        <n v="3.9"/>
        <n v="4.2"/>
        <n v="3.8"/>
        <n v="4.0999999999999996"/>
        <n v="4.3"/>
        <n v="4.4000000000000004"/>
        <n v="3.7"/>
        <n v="3.6"/>
        <n v="3"/>
        <n v="3.4"/>
        <n v="3.5"/>
        <n v="3.1"/>
        <n v="3.2"/>
        <n v="3.3"/>
        <n v="4.5"/>
        <n v="4.5999999999999996"/>
        <n v="4.9000000000000004"/>
        <n v="2.9"/>
        <n v="4.8"/>
        <n v="4.7"/>
        <n v="2.5"/>
        <n v="2.7"/>
        <n v="2.1"/>
        <n v="2.8"/>
        <n v="2.2999999999999998"/>
        <n v="1.8"/>
        <n v="2.6"/>
        <n v="5"/>
        <n v="1.7"/>
        <n v="2.4"/>
        <n v="1.5"/>
        <n v="2"/>
        <n v="1.9"/>
        <n v="2.2000000000000002"/>
      </sharedItems>
    </cacheField>
    <cacheField name="reviews" numFmtId="0">
      <sharedItems containsMixedTypes="1" containsNumber="1" containsInteger="1" minValue="12" maxValue="37900"/>
    </cacheField>
    <cacheField name="company_type" numFmtId="0">
      <sharedItems count="9">
        <s v="Public"/>
        <s v="Private"/>
        <s v="JV"/>
        <s v="Government"/>
        <s v="LLP"/>
        <s v="Partnership"/>
        <s v="NGO/NPO"/>
        <s v="LLC"/>
        <s v="Proprietorship"/>
      </sharedItems>
    </cacheField>
    <cacheField name="Head_Quarters" numFmtId="0">
      <sharedItems count="303">
        <s v="Mumbai"/>
        <s v="Noida"/>
        <s v="Armonk"/>
        <s v="Ahmedabad"/>
        <s v="Gurgaon"/>
        <s v="Pune"/>
        <s v="Bangalore"/>
        <s v="Pune "/>
        <s v="New York"/>
        <s v="Chennai"/>
        <s v="San Francisco"/>
        <s v="Kolkata"/>
        <s v="Thrissur"/>
        <s v="San Mateo"/>
        <s v="Trivandrum"/>
        <s v="New York City"/>
        <s v="Frankfurt "/>
        <s v="London "/>
        <s v="Mumbai "/>
        <s v="Charlotte "/>
        <s v="Varanasi"/>
        <s v="Brookfield"/>
        <s v="Boston"/>
        <s v="Paris "/>
        <s v="New York "/>
        <s v="Hyderabad "/>
        <s v="Jaipur"/>
        <s v="Vadodara"/>
        <s v="West Palm Beach"/>
        <s v="Hyderabad"/>
        <s v="Norwalk"/>
        <s v="Delhi "/>
        <s v="Santa Ana"/>
        <s v="Navi Mumbai "/>
        <s v="Chennai "/>
        <s v="Windsor Locks"/>
        <s v="Delhi"/>
        <s v="Stamford "/>
        <s v="Lucknow"/>
        <s v="Jacksonville"/>
        <s v="Zurich "/>
        <s v="Navi Mumbai"/>
        <s v="Karur"/>
        <s v="New Delhi"/>
        <s v="New Delhi "/>
        <s v="Aluva"/>
        <s v="San Diego"/>
        <s v="Chicago"/>
        <s v="Alpharetta "/>
        <s v="New Jersey"/>
        <s v="Minneapolis"/>
        <s v="Iselin"/>
        <s v="Toronto"/>
        <s v="Kelowna"/>
        <s v="Kochi "/>
        <s v="San Jose"/>
        <s v="Ernakulam"/>
        <s v="San Mateo "/>
        <s v="Geneva"/>
        <s v="York Way"/>
        <s v="Thanjavur"/>
        <s v="Manhattan"/>
        <s v="Purchase"/>
        <s v="Kolkata "/>
        <s v="Surat "/>
        <s v="Lahore "/>
        <s v="SMC Global Securities Ltd. "/>
        <s v="Abu Dhabi"/>
        <s v="Box Hill"/>
        <s v="Patna"/>
        <s v="Windsor"/>
        <s v="Noida "/>
        <s v="Cayman Islands "/>
        <s v="Brooklyn"/>
        <s v="Manipal"/>
        <s v="Thane "/>
        <s v="Guwahati"/>
        <s v="Bezons"/>
        <s v="Amsterdam "/>
        <s v="Redwood City"/>
        <s v="Kochi"/>
        <s v="Abu Dhabi "/>
        <s v="Atlanta"/>
        <s v="Bengaluru"/>
        <s v="Gurgaon "/>
        <s v="Sydney "/>
        <s v="Windermere "/>
        <s v="Austin"/>
        <s v="Bronx"/>
        <s v="Shenzhen"/>
        <s v="Munich "/>
        <s v="Norwalk "/>
        <s v="Allahabad"/>
        <s v="Kansas City"/>
        <s v="Dehradun"/>
        <s v="Pantin "/>
        <s v="Nagpur"/>
        <s v="Dubai"/>
        <s v="Philadelphia "/>
        <s v="Chandigarh"/>
        <s v="Denver"/>
        <s v="Greenwood Village"/>
        <s v="Dallas"/>
        <s v="Austin "/>
        <s v="Hoboken"/>
        <s v="Bengaluru "/>
        <s v="Indore "/>
        <s v="Coimbatore"/>
        <s v="Muscat "/>
        <s v="Sterling "/>
        <s v="Bangalore "/>
        <s v="Mohali"/>
        <s v="Copenhagen"/>
        <s v="Blue Ash"/>
        <s v="Chandler "/>
        <s v="Kanpur"/>
        <s v="Santa Ana "/>
        <s v="Dearborn "/>
        <s v="Three Rivers"/>
        <s v="Coppell"/>
        <s v="Coral Springs "/>
        <s v="Jaipur "/>
        <s v="Ras Al Khaimah"/>
        <s v="Dover"/>
        <s v="Mangaluru"/>
        <s v="Edinburgh "/>
        <s v="Surat"/>
        <s v="Vancouver"/>
        <s v="Northbrook"/>
        <s v="Charlotte"/>
        <s v="Thane"/>
        <s v="Ludhiana "/>
        <s v="Nagpur "/>
        <s v="Singapore"/>
        <s v="Houston"/>
        <s v="Geneva "/>
        <s v="Al Khobar "/>
        <s v="Faridabad"/>
        <s v="Jamshedpur"/>
        <s v="Vijayawada "/>
        <s v="Amsterdam"/>
        <s v="Srinagar"/>
        <s v="Morris Plains "/>
        <s v="Indore"/>
        <s v="Jodhpur"/>
        <s v="Marietta "/>
        <s v="Princeton"/>
        <s v="Coimbatore "/>
        <s v="GravataÃ­"/>
        <s v="Bellevue"/>
        <s v="Bodakdev"/>
        <s v="Bethesda "/>
        <s v="Washington"/>
        <s v="Gudimangalam "/>
        <s v="Calicut "/>
        <s v="Emeryville"/>
        <s v="Baltimore "/>
        <s v="Udaipur"/>
        <s v="London"/>
        <s v="Verniolle "/>
        <s v="Bhubaneswar "/>
        <s v="Richfield"/>
        <s v="Seoul"/>
        <s v="Boston "/>
        <s v="Ann Arbor"/>
        <s v="Chandigarh "/>
        <s v="Veraval "/>
        <s v="New Jersey "/>
        <s v="Eindhoven "/>
        <s v="Dearborn"/>
        <s v="Hamilton"/>
        <s v="Lucknow "/>
        <s v="Palo Alto"/>
        <s v="Stoke-on-Trent"/>
        <s v="Burlington"/>
        <s v="Jodhpur "/>
        <s v="Rajkot"/>
        <s v="Ahmedabad "/>
        <s v="Saif Zone"/>
        <s v="Tokyo "/>
        <s v="Murrah"/>
        <s v="Belgaum "/>
        <s v="Jalna "/>
        <s v="Stuttgart "/>
        <s v="Satna "/>
        <s v="Kolhapur"/>
        <s v="Gandhinagar"/>
        <s v="Agra "/>
        <s v="Plano "/>
        <s v="California"/>
        <s v="Durgapur "/>
        <s v="Hong Kong "/>
        <s v="Santa Clara"/>
        <s v="Weinheim "/>
        <s v="Lubbeek"/>
        <s v="Ghaziabad"/>
        <s v="Jajpur "/>
        <s v="Costa Mesa"/>
        <s v="Thames Ditton"/>
        <s v="Southfield"/>
        <s v="Bhopal "/>
        <s v="Kozhikode"/>
        <s v="Singapore "/>
        <s v="Irvine"/>
        <s v="Puducherry "/>
        <s v="Hong Kong"/>
        <s v="Visakhapatnam "/>
        <s v="Gurugram "/>
        <s v="Ratlam"/>
        <s v="Dombivli"/>
        <s v="Rourkela"/>
        <s v="Newark"/>
        <s v="Wilmington"/>
        <s v="Ridgewood"/>
        <s v="Nainital "/>
        <s v="Douglas"/>
        <s v="Toronto "/>
        <s v="Varanasi "/>
        <s v="Satna"/>
        <s v="Chingola"/>
        <s v="Tamworth"/>
        <s v="Irving "/>
        <s v="Culver "/>
        <s v="Gloucester"/>
        <s v="Mehsana"/>
        <s v="Fremont"/>
        <s v="Risch-Rotkreuz "/>
        <s v="Vadodara "/>
        <s v="Mansa "/>
        <s v="Vidyanagar"/>
        <s v="Pleasant Hill"/>
        <s v="McLean "/>
        <s v="Nicosia "/>
        <s v="Sugar Land "/>
        <s v="Bilbao"/>
        <s v="Seethariguda"/>
        <s v="Golaghat"/>
        <s v="Panchkula "/>
        <s v="Ghaziabad "/>
        <s v="Tirunelveli"/>
        <s v="Horseheads"/>
        <s v="Greenwich"/>
        <s v="Copley "/>
        <s v="Sirohi "/>
        <s v="Thrissur "/>
        <s v="Foothill Ranch"/>
        <s v="Tokyo"/>
        <s v="Rockville"/>
        <s v="Berhampore "/>
        <s v="Norwell"/>
        <s v="San Jose "/>
        <s v="Dhule"/>
        <s v="Goa "/>
        <s v="Andheri East "/>
        <s v="Sheridan"/>
        <s v="Dublin "/>
        <s v="Perinthalmanna "/>
        <s v="Nasik"/>
        <s v="Santa Fe Springs"/>
        <s v="Meerut"/>
        <s v="Aurangabad"/>
        <s v="Bikaner"/>
        <s v="Renfrew"/>
        <s v="India "/>
        <s v="Cebu City"/>
        <s v="Doha"/>
        <s v="Harvey "/>
        <s v="Sydney"/>
        <s v="Bratislava"/>
        <s v="Visakhapatnam"/>
        <s v="Noblesville"/>
        <s v="Raipur"/>
        <s v="Hopkinton"/>
        <s v="Thoothukudi"/>
        <s v="Edison"/>
        <s v="Seoul "/>
        <s v="Cochin "/>
        <s v="Atlanta "/>
        <s v="San "/>
        <s v="Hillsboro"/>
        <s v="Gwalior"/>
        <s v="Dehradun "/>
        <s v="Mountain View"/>
        <s v="Temecula "/>
        <s v="Malden"/>
        <s v="Plano"/>
        <s v="Philadelphia"/>
        <s v="Calcutta"/>
        <s v="Kodaikanal"/>
        <s v="Kanpur "/>
        <s v="India"/>
        <s v="Kowloon"/>
        <s v="Suwanee"/>
        <s v="Decatur "/>
        <s v="Kamal "/>
        <s v="Harrow"/>
        <s v="Leeds "/>
        <s v="HyderÃ„ÂbÃ„Âd"/>
        <s v="Great Neck"/>
        <s v="Secaucus "/>
        <s v="Spalding "/>
        <s v="Miami "/>
        <s v="Bombay"/>
      </sharedItems>
    </cacheField>
    <cacheField name="Company_Age" numFmtId="0">
      <sharedItems count="140">
        <s v="28 years old"/>
        <s v="31 years old"/>
        <s v="29 years old"/>
        <s v="111 years old"/>
        <s v="15 years old"/>
        <s v="19 years old"/>
        <s v="20 years old"/>
        <s v="4 years old"/>
        <s v="18 years old"/>
        <s v="22 years old"/>
        <s v="6 years old"/>
        <s v="35 years old"/>
        <s v="21 years old"/>
        <s v="5 years old"/>
        <s v="27 years old"/>
        <s v="74 years old"/>
        <s v="170 years old"/>
        <s v="73 years old"/>
        <s v="24 years old"/>
        <s v="11 years old"/>
        <s v="135 years old"/>
        <s v="44 years old"/>
        <s v="172 years old"/>
        <s v="152 years old"/>
        <s v="92 years old"/>
        <s v="53 years old"/>
        <s v="13 years old"/>
        <s v="66 years old"/>
        <s v="26 years old"/>
        <s v="38 years old"/>
        <s v="36 years old"/>
        <s v="47 years old"/>
        <s v="230 years old"/>
        <s v="16 years old"/>
        <s v="65 years old"/>
        <s v="332 years old"/>
        <s v="58 years old"/>
        <s v="14 years old"/>
        <s v="9 years old"/>
        <s v="17 years old"/>
        <s v="105 years old"/>
        <s v="210 years old"/>
        <s v="114 years old"/>
        <s v="10 years old"/>
        <s v="34 years old"/>
        <s v="7 years old"/>
        <s v="25 years old"/>
        <s v="32 years old"/>
        <s v="133 years old"/>
        <s v="8 years old"/>
        <s v="12 years old"/>
        <s v="175 years old"/>
        <s v="174 years old"/>
        <s v="23 years old"/>
        <s v="166 years old"/>
        <s v="68 years old"/>
        <s v="128 years old"/>
        <s v="91 years old"/>
        <s v="116 years old"/>
        <s v="76 years old"/>
        <s v="63 years old"/>
        <s v="106 years old"/>
        <s v="64 years old"/>
        <s v="102 years old"/>
        <s v="69 years old"/>
        <s v="103 years old"/>
        <s v="157 years old"/>
        <s v="75 years old"/>
        <s v="118 years old"/>
        <s v="151 years old"/>
        <s v="104 years old"/>
        <s v="56 years old"/>
        <s v="33 years old"/>
        <s v="45 years old"/>
        <s v="3 years old"/>
        <s v="88 years old"/>
        <s v="72 years old"/>
        <s v="96 years old"/>
        <s v="81 years old"/>
        <s v="41 years old"/>
        <s v="93 years old"/>
        <s v="48 years old"/>
        <s v="97 years old"/>
        <s v="79 years old"/>
        <s v="85 years old"/>
        <s v="42 years old"/>
        <s v="30 years old"/>
        <s v="115 years old"/>
        <s v="87 years old"/>
        <s v="37 years old"/>
        <s v="40 years old"/>
        <s v="132 years old"/>
        <s v="108 years old"/>
        <s v="84 years old"/>
        <s v="90 years old"/>
        <s v="67 years old"/>
        <s v="50 years old"/>
        <s v="46 years old"/>
        <s v="59 years old"/>
        <s v="162 years old"/>
        <s v="171 years old"/>
        <s v="131 years old"/>
        <s v="54 years old"/>
        <s v="159 years old"/>
        <s v="60 years old"/>
        <s v="55 years old"/>
        <s v="39 years old"/>
        <s v="51 years old"/>
        <s v="178 years old"/>
        <s v="122 years old"/>
        <s v="98 years old"/>
        <s v="295 years old"/>
        <s v="52 years old"/>
        <s v="113 years old"/>
        <s v="71 years old"/>
        <s v="95 years old"/>
        <s v="70 years old"/>
        <s v="57 years old"/>
        <s v="101 years old"/>
        <s v="89 years old"/>
        <s v="130 years old"/>
        <s v="62 years old"/>
        <s v="78 years old"/>
        <s v="2 years old"/>
        <s v="83 years old"/>
        <s v="43 years old"/>
        <s v="194 years old"/>
        <s v="49 years old"/>
        <s v="119 years old"/>
        <s v="1 years old"/>
        <s v="136 years old"/>
        <s v="100 years old"/>
        <s v="61 years old"/>
        <s v="117 years old"/>
        <s v="168 years old"/>
        <s v="147 years old"/>
        <s v="125 years old"/>
        <s v="80 years old"/>
        <s v="120 years old"/>
        <s v="121 years old"/>
      </sharedItems>
    </cacheField>
    <cacheField name="No_of_Employee" numFmtId="1">
      <sharedItems containsSemiMixedTypes="0" containsString="0" containsNumber="1" containsInteger="1" minValue="150" maxValue="1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x v="0"/>
    <x v="0"/>
    <n v="33600"/>
    <x v="0"/>
    <x v="0"/>
    <x v="0"/>
    <n v="100000"/>
  </r>
  <r>
    <n v="2"/>
    <x v="1"/>
    <x v="0"/>
    <n v="37900"/>
    <x v="0"/>
    <x v="0"/>
    <x v="0"/>
    <n v="100000"/>
  </r>
  <r>
    <n v="3"/>
    <x v="2"/>
    <x v="1"/>
    <n v="17400"/>
    <x v="0"/>
    <x v="1"/>
    <x v="1"/>
    <n v="100000"/>
  </r>
  <r>
    <n v="4"/>
    <x v="3"/>
    <x v="1"/>
    <n v="18300"/>
    <x v="0"/>
    <x v="0"/>
    <x v="2"/>
    <n v="100000"/>
  </r>
  <r>
    <n v="5"/>
    <x v="4"/>
    <x v="2"/>
    <n v="20700"/>
    <x v="0"/>
    <x v="2"/>
    <x v="3"/>
    <n v="100000"/>
  </r>
  <r>
    <n v="6"/>
    <x v="5"/>
    <x v="0"/>
    <n v="12900"/>
    <x v="1"/>
    <x v="3"/>
    <x v="4"/>
    <n v="100000"/>
  </r>
  <r>
    <n v="7"/>
    <x v="6"/>
    <x v="1"/>
    <n v="13200"/>
    <x v="0"/>
    <x v="0"/>
    <x v="5"/>
    <n v="75000"/>
  </r>
  <r>
    <n v="8"/>
    <x v="7"/>
    <x v="3"/>
    <n v="6600"/>
    <x v="0"/>
    <x v="4"/>
    <x v="0"/>
    <n v="25000"/>
  </r>
  <r>
    <n v="9"/>
    <x v="8"/>
    <x v="4"/>
    <n v="5700"/>
    <x v="1"/>
    <x v="5"/>
    <x v="6"/>
    <n v="25000"/>
  </r>
  <r>
    <n v="10"/>
    <x v="9"/>
    <x v="0"/>
    <n v="4900"/>
    <x v="0"/>
    <x v="0"/>
    <x v="7"/>
    <n v="25000"/>
  </r>
  <r>
    <n v="11"/>
    <x v="10"/>
    <x v="0"/>
    <n v="4500"/>
    <x v="0"/>
    <x v="0"/>
    <x v="8"/>
    <n v="25000"/>
  </r>
  <r>
    <n v="12"/>
    <x v="11"/>
    <x v="4"/>
    <n v="4400"/>
    <x v="0"/>
    <x v="0"/>
    <x v="9"/>
    <n v="25000"/>
  </r>
  <r>
    <n v="13"/>
    <x v="12"/>
    <x v="4"/>
    <n v="4200"/>
    <x v="1"/>
    <x v="6"/>
    <x v="10"/>
    <n v="3500"/>
  </r>
  <r>
    <n v="14"/>
    <x v="13"/>
    <x v="0"/>
    <n v="5400"/>
    <x v="0"/>
    <x v="0"/>
    <x v="9"/>
    <n v="25000"/>
  </r>
  <r>
    <n v="15"/>
    <x v="14"/>
    <x v="2"/>
    <n v="4200"/>
    <x v="1"/>
    <x v="5"/>
    <x v="11"/>
    <n v="25000"/>
  </r>
  <r>
    <n v="16"/>
    <x v="15"/>
    <x v="2"/>
    <n v="3700"/>
    <x v="1"/>
    <x v="7"/>
    <x v="12"/>
    <n v="25000"/>
  </r>
  <r>
    <n v="17"/>
    <x v="16"/>
    <x v="4"/>
    <n v="3700"/>
    <x v="0"/>
    <x v="6"/>
    <x v="13"/>
    <n v="25000"/>
  </r>
  <r>
    <n v="18"/>
    <x v="17"/>
    <x v="1"/>
    <n v="3500"/>
    <x v="0"/>
    <x v="0"/>
    <x v="14"/>
    <n v="25000"/>
  </r>
  <r>
    <n v="19"/>
    <x v="18"/>
    <x v="2"/>
    <n v="3400"/>
    <x v="1"/>
    <x v="8"/>
    <x v="9"/>
    <n v="25000"/>
  </r>
  <r>
    <n v="20"/>
    <x v="19"/>
    <x v="4"/>
    <n v="3500"/>
    <x v="0"/>
    <x v="9"/>
    <x v="15"/>
    <n v="25000"/>
  </r>
  <r>
    <n v="21"/>
    <x v="20"/>
    <x v="5"/>
    <n v="4900"/>
    <x v="0"/>
    <x v="0"/>
    <x v="1"/>
    <n v="25000"/>
  </r>
  <r>
    <n v="22"/>
    <x v="21"/>
    <x v="2"/>
    <n v="3300"/>
    <x v="0"/>
    <x v="10"/>
    <x v="16"/>
    <n v="25000"/>
  </r>
  <r>
    <n v="23"/>
    <x v="22"/>
    <x v="1"/>
    <n v="3300"/>
    <x v="0"/>
    <x v="11"/>
    <x v="12"/>
    <n v="75000"/>
  </r>
  <r>
    <n v="24"/>
    <x v="23"/>
    <x v="2"/>
    <n v="3100"/>
    <x v="2"/>
    <x v="4"/>
    <x v="9"/>
    <n v="25000"/>
  </r>
  <r>
    <n v="25"/>
    <x v="24"/>
    <x v="0"/>
    <n v="3300"/>
    <x v="0"/>
    <x v="12"/>
    <x v="17"/>
    <n v="25000"/>
  </r>
  <r>
    <n v="26"/>
    <x v="25"/>
    <x v="3"/>
    <n v="2500"/>
    <x v="3"/>
    <x v="4"/>
    <x v="18"/>
    <n v="25000"/>
  </r>
  <r>
    <n v="27"/>
    <x v="26"/>
    <x v="0"/>
    <n v="2400"/>
    <x v="1"/>
    <x v="13"/>
    <x v="19"/>
    <n v="3500"/>
  </r>
  <r>
    <n v="28"/>
    <x v="27"/>
    <x v="2"/>
    <n v="2300"/>
    <x v="1"/>
    <x v="9"/>
    <x v="4"/>
    <n v="25000"/>
  </r>
  <r>
    <n v="29"/>
    <x v="28"/>
    <x v="1"/>
    <n v="2300"/>
    <x v="0"/>
    <x v="0"/>
    <x v="12"/>
    <n v="25000"/>
  </r>
  <r>
    <n v="30"/>
    <x v="29"/>
    <x v="0"/>
    <n v="2200"/>
    <x v="1"/>
    <x v="14"/>
    <x v="20"/>
    <n v="25000"/>
  </r>
  <r>
    <n v="31"/>
    <x v="30"/>
    <x v="0"/>
    <n v="2200"/>
    <x v="0"/>
    <x v="0"/>
    <x v="0"/>
    <n v="25000"/>
  </r>
  <r>
    <n v="32"/>
    <x v="31"/>
    <x v="3"/>
    <n v="2200"/>
    <x v="3"/>
    <x v="0"/>
    <x v="12"/>
    <n v="25000"/>
  </r>
  <r>
    <n v="33"/>
    <x v="32"/>
    <x v="2"/>
    <n v="2200"/>
    <x v="1"/>
    <x v="9"/>
    <x v="21"/>
    <n v="7500"/>
  </r>
  <r>
    <n v="34"/>
    <x v="33"/>
    <x v="6"/>
    <n v="2000"/>
    <x v="1"/>
    <x v="15"/>
    <x v="22"/>
    <n v="25000"/>
  </r>
  <r>
    <n v="35"/>
    <x v="34"/>
    <x v="5"/>
    <n v="2100"/>
    <x v="1"/>
    <x v="16"/>
    <x v="23"/>
    <n v="25000"/>
  </r>
  <r>
    <n v="36"/>
    <x v="35"/>
    <x v="0"/>
    <n v="1900"/>
    <x v="1"/>
    <x v="0"/>
    <x v="24"/>
    <n v="7500"/>
  </r>
  <r>
    <n v="37"/>
    <x v="36"/>
    <x v="1"/>
    <n v="1900"/>
    <x v="1"/>
    <x v="0"/>
    <x v="9"/>
    <n v="25000"/>
  </r>
  <r>
    <n v="38"/>
    <x v="37"/>
    <x v="2"/>
    <n v="5500"/>
    <x v="1"/>
    <x v="17"/>
    <x v="25"/>
    <n v="25000"/>
  </r>
  <r>
    <n v="39"/>
    <x v="38"/>
    <x v="3"/>
    <n v="1700"/>
    <x v="1"/>
    <x v="18"/>
    <x v="8"/>
    <n v="850"/>
  </r>
  <r>
    <n v="40"/>
    <x v="39"/>
    <x v="6"/>
    <n v="2900"/>
    <x v="1"/>
    <x v="19"/>
    <x v="18"/>
    <n v="25000"/>
  </r>
  <r>
    <n v="41"/>
    <x v="40"/>
    <x v="7"/>
    <n v="1700"/>
    <x v="1"/>
    <x v="0"/>
    <x v="12"/>
    <n v="7500"/>
  </r>
  <r>
    <n v="42"/>
    <x v="41"/>
    <x v="0"/>
    <n v="1700"/>
    <x v="1"/>
    <x v="0"/>
    <x v="12"/>
    <n v="25000"/>
  </r>
  <r>
    <n v="43"/>
    <x v="42"/>
    <x v="1"/>
    <n v="1600"/>
    <x v="0"/>
    <x v="0"/>
    <x v="12"/>
    <n v="25000"/>
  </r>
  <r>
    <n v="44"/>
    <x v="43"/>
    <x v="0"/>
    <n v="1600"/>
    <x v="0"/>
    <x v="0"/>
    <x v="6"/>
    <n v="7500"/>
  </r>
  <r>
    <n v="45"/>
    <x v="44"/>
    <x v="0"/>
    <n v="1500"/>
    <x v="0"/>
    <x v="20"/>
    <x v="26"/>
    <n v="25000"/>
  </r>
  <r>
    <n v="46"/>
    <x v="45"/>
    <x v="4"/>
    <n v="1500"/>
    <x v="1"/>
    <x v="0"/>
    <x v="9"/>
    <n v="7500"/>
  </r>
  <r>
    <n v="47"/>
    <x v="46"/>
    <x v="6"/>
    <n v="1500"/>
    <x v="1"/>
    <x v="18"/>
    <x v="27"/>
    <n v="100000"/>
  </r>
  <r>
    <n v="48"/>
    <x v="47"/>
    <x v="2"/>
    <n v="1500"/>
    <x v="1"/>
    <x v="4"/>
    <x v="28"/>
    <n v="100000"/>
  </r>
  <r>
    <n v="49"/>
    <x v="48"/>
    <x v="2"/>
    <n v="1400"/>
    <x v="1"/>
    <x v="0"/>
    <x v="9"/>
    <n v="25000"/>
  </r>
  <r>
    <n v="50"/>
    <x v="49"/>
    <x v="1"/>
    <n v="1400"/>
    <x v="1"/>
    <x v="21"/>
    <x v="29"/>
    <n v="7500"/>
  </r>
  <r>
    <n v="51"/>
    <x v="50"/>
    <x v="4"/>
    <n v="1400"/>
    <x v="1"/>
    <x v="0"/>
    <x v="8"/>
    <n v="25000"/>
  </r>
  <r>
    <n v="52"/>
    <x v="51"/>
    <x v="0"/>
    <n v="1300"/>
    <x v="2"/>
    <x v="9"/>
    <x v="12"/>
    <n v="75000"/>
  </r>
  <r>
    <n v="53"/>
    <x v="52"/>
    <x v="7"/>
    <n v="1300"/>
    <x v="1"/>
    <x v="6"/>
    <x v="12"/>
    <n v="3500"/>
  </r>
  <r>
    <n v="54"/>
    <x v="53"/>
    <x v="1"/>
    <n v="1300"/>
    <x v="1"/>
    <x v="6"/>
    <x v="9"/>
    <n v="3500"/>
  </r>
  <r>
    <n v="55"/>
    <x v="54"/>
    <x v="2"/>
    <n v="1300"/>
    <x v="0"/>
    <x v="0"/>
    <x v="4"/>
    <n v="7500"/>
  </r>
  <r>
    <n v="56"/>
    <x v="55"/>
    <x v="4"/>
    <n v="1200"/>
    <x v="0"/>
    <x v="9"/>
    <x v="30"/>
    <n v="25000"/>
  </r>
  <r>
    <n v="57"/>
    <x v="56"/>
    <x v="7"/>
    <n v="3900"/>
    <x v="0"/>
    <x v="4"/>
    <x v="9"/>
    <n v="25000"/>
  </r>
  <r>
    <n v="58"/>
    <x v="57"/>
    <x v="8"/>
    <n v="1600"/>
    <x v="0"/>
    <x v="18"/>
    <x v="31"/>
    <n v="3500"/>
  </r>
  <r>
    <n v="59"/>
    <x v="58"/>
    <x v="3"/>
    <n v="1400"/>
    <x v="1"/>
    <x v="22"/>
    <x v="32"/>
    <n v="25000"/>
  </r>
  <r>
    <n v="60"/>
    <x v="59"/>
    <x v="1"/>
    <n v="1200"/>
    <x v="1"/>
    <x v="18"/>
    <x v="33"/>
    <n v="7500"/>
  </r>
  <r>
    <n v="61"/>
    <x v="60"/>
    <x v="5"/>
    <n v="1200"/>
    <x v="1"/>
    <x v="0"/>
    <x v="34"/>
    <n v="3500"/>
  </r>
  <r>
    <n v="62"/>
    <x v="61"/>
    <x v="7"/>
    <n v="1200"/>
    <x v="0"/>
    <x v="0"/>
    <x v="14"/>
    <n v="7500"/>
  </r>
  <r>
    <n v="63"/>
    <x v="62"/>
    <x v="0"/>
    <n v="1100"/>
    <x v="1"/>
    <x v="18"/>
    <x v="4"/>
    <n v="3500"/>
  </r>
  <r>
    <n v="64"/>
    <x v="63"/>
    <x v="1"/>
    <n v="1100"/>
    <x v="1"/>
    <x v="23"/>
    <x v="14"/>
    <n v="3500"/>
  </r>
  <r>
    <n v="65"/>
    <x v="64"/>
    <x v="2"/>
    <n v="2700"/>
    <x v="1"/>
    <x v="17"/>
    <x v="35"/>
    <n v="25000"/>
  </r>
  <r>
    <n v="66"/>
    <x v="65"/>
    <x v="2"/>
    <n v="1100"/>
    <x v="0"/>
    <x v="18"/>
    <x v="4"/>
    <n v="3500"/>
  </r>
  <r>
    <n v="67"/>
    <x v="66"/>
    <x v="6"/>
    <n v="1100"/>
    <x v="1"/>
    <x v="4"/>
    <x v="5"/>
    <n v="25000"/>
  </r>
  <r>
    <n v="68"/>
    <x v="67"/>
    <x v="3"/>
    <n v="2000"/>
    <x v="0"/>
    <x v="0"/>
    <x v="36"/>
    <n v="25000"/>
  </r>
  <r>
    <n v="69"/>
    <x v="68"/>
    <x v="6"/>
    <n v="1100"/>
    <x v="1"/>
    <x v="24"/>
    <x v="37"/>
    <n v="3500"/>
  </r>
  <r>
    <n v="70"/>
    <x v="69"/>
    <x v="3"/>
    <n v="1100"/>
    <x v="1"/>
    <x v="0"/>
    <x v="37"/>
    <n v="7500"/>
  </r>
  <r>
    <n v="71"/>
    <x v="70"/>
    <x v="9"/>
    <n v="1100"/>
    <x v="1"/>
    <x v="4"/>
    <x v="38"/>
    <n v="3500"/>
  </r>
  <r>
    <n v="72"/>
    <x v="71"/>
    <x v="2"/>
    <n v="1000"/>
    <x v="0"/>
    <x v="25"/>
    <x v="18"/>
    <n v="25000"/>
  </r>
  <r>
    <n v="73"/>
    <x v="72"/>
    <x v="3"/>
    <n v="1000"/>
    <x v="3"/>
    <x v="4"/>
    <x v="37"/>
    <n v="3500"/>
  </r>
  <r>
    <n v="74"/>
    <x v="73"/>
    <x v="0"/>
    <n v="1000"/>
    <x v="0"/>
    <x v="26"/>
    <x v="19"/>
    <n v="7500"/>
  </r>
  <r>
    <n v="75"/>
    <x v="74"/>
    <x v="2"/>
    <n v="996"/>
    <x v="1"/>
    <x v="6"/>
    <x v="39"/>
    <n v="7500"/>
  </r>
  <r>
    <n v="76"/>
    <x v="75"/>
    <x v="5"/>
    <n v="994"/>
    <x v="0"/>
    <x v="15"/>
    <x v="40"/>
    <n v="7500"/>
  </r>
  <r>
    <n v="77"/>
    <x v="76"/>
    <x v="3"/>
    <n v="978"/>
    <x v="1"/>
    <x v="0"/>
    <x v="9"/>
    <n v="7500"/>
  </r>
  <r>
    <n v="78"/>
    <x v="77"/>
    <x v="3"/>
    <n v="959"/>
    <x v="1"/>
    <x v="0"/>
    <x v="0"/>
    <n v="7500"/>
  </r>
  <r>
    <n v="79"/>
    <x v="78"/>
    <x v="4"/>
    <n v="958"/>
    <x v="1"/>
    <x v="8"/>
    <x v="41"/>
    <n v="25000"/>
  </r>
  <r>
    <n v="80"/>
    <x v="79"/>
    <x v="3"/>
    <n v="3800"/>
    <x v="1"/>
    <x v="27"/>
    <x v="42"/>
    <n v="25000"/>
  </r>
  <r>
    <n v="81"/>
    <x v="80"/>
    <x v="1"/>
    <n v="938"/>
    <x v="0"/>
    <x v="0"/>
    <x v="11"/>
    <n v="7500"/>
  </r>
  <r>
    <n v="82"/>
    <x v="81"/>
    <x v="1"/>
    <n v="925"/>
    <x v="0"/>
    <x v="4"/>
    <x v="43"/>
    <n v="7500"/>
  </r>
  <r>
    <n v="83"/>
    <x v="82"/>
    <x v="2"/>
    <n v="924"/>
    <x v="1"/>
    <x v="28"/>
    <x v="44"/>
    <n v="3500"/>
  </r>
  <r>
    <n v="84"/>
    <x v="83"/>
    <x v="1"/>
    <n v="924"/>
    <x v="1"/>
    <x v="29"/>
    <x v="45"/>
    <n v="7500"/>
  </r>
  <r>
    <n v="85"/>
    <x v="84"/>
    <x v="0"/>
    <n v="915"/>
    <x v="1"/>
    <x v="30"/>
    <x v="21"/>
    <n v="3500"/>
  </r>
  <r>
    <n v="86"/>
    <x v="85"/>
    <x v="10"/>
    <n v="913"/>
    <x v="1"/>
    <x v="6"/>
    <x v="19"/>
    <n v="7500"/>
  </r>
  <r>
    <n v="87"/>
    <x v="86"/>
    <x v="3"/>
    <n v="912"/>
    <x v="1"/>
    <x v="0"/>
    <x v="46"/>
    <n v="25000"/>
  </r>
  <r>
    <n v="88"/>
    <x v="87"/>
    <x v="7"/>
    <n v="893"/>
    <x v="0"/>
    <x v="0"/>
    <x v="9"/>
    <n v="3500"/>
  </r>
  <r>
    <n v="89"/>
    <x v="88"/>
    <x v="2"/>
    <n v="884"/>
    <x v="0"/>
    <x v="4"/>
    <x v="47"/>
    <n v="3500"/>
  </r>
  <r>
    <n v="90"/>
    <x v="89"/>
    <x v="5"/>
    <n v="881"/>
    <x v="1"/>
    <x v="31"/>
    <x v="1"/>
    <n v="3500"/>
  </r>
  <r>
    <n v="91"/>
    <x v="90"/>
    <x v="0"/>
    <n v="1300"/>
    <x v="1"/>
    <x v="32"/>
    <x v="48"/>
    <n v="3500"/>
  </r>
  <r>
    <n v="92"/>
    <x v="91"/>
    <x v="0"/>
    <n v="959"/>
    <x v="0"/>
    <x v="0"/>
    <x v="13"/>
    <n v="7500"/>
  </r>
  <r>
    <n v="93"/>
    <x v="92"/>
    <x v="7"/>
    <n v="850"/>
    <x v="0"/>
    <x v="0"/>
    <x v="11"/>
    <n v="7500"/>
  </r>
  <r>
    <n v="94"/>
    <x v="93"/>
    <x v="4"/>
    <n v="1800"/>
    <x v="0"/>
    <x v="18"/>
    <x v="4"/>
    <n v="25000"/>
  </r>
  <r>
    <n v="95"/>
    <x v="94"/>
    <x v="1"/>
    <n v="820"/>
    <x v="0"/>
    <x v="0"/>
    <x v="0"/>
    <n v="3500"/>
  </r>
  <r>
    <n v="96"/>
    <x v="95"/>
    <x v="1"/>
    <n v="800"/>
    <x v="1"/>
    <x v="33"/>
    <x v="6"/>
    <n v="3500"/>
  </r>
  <r>
    <n v="97"/>
    <x v="96"/>
    <x v="3"/>
    <n v="796"/>
    <x v="0"/>
    <x v="18"/>
    <x v="47"/>
    <n v="75000"/>
  </r>
  <r>
    <n v="98"/>
    <x v="97"/>
    <x v="2"/>
    <n v="911"/>
    <x v="1"/>
    <x v="6"/>
    <x v="45"/>
    <n v="3500"/>
  </r>
  <r>
    <n v="99"/>
    <x v="98"/>
    <x v="3"/>
    <n v="794"/>
    <x v="3"/>
    <x v="0"/>
    <x v="33"/>
    <n v="7500"/>
  </r>
  <r>
    <n v="100"/>
    <x v="99"/>
    <x v="7"/>
    <n v="793"/>
    <x v="1"/>
    <x v="6"/>
    <x v="4"/>
    <n v="3500"/>
  </r>
  <r>
    <n v="101"/>
    <x v="100"/>
    <x v="0"/>
    <n v="788"/>
    <x v="2"/>
    <x v="0"/>
    <x v="26"/>
    <n v="25000"/>
  </r>
  <r>
    <n v="102"/>
    <x v="101"/>
    <x v="1"/>
    <n v="781"/>
    <x v="1"/>
    <x v="4"/>
    <x v="49"/>
    <n v="3500"/>
  </r>
  <r>
    <n v="103"/>
    <x v="37"/>
    <x v="0"/>
    <n v="766"/>
    <x v="1"/>
    <x v="34"/>
    <x v="12"/>
    <n v="25000"/>
  </r>
  <r>
    <n v="104"/>
    <x v="102"/>
    <x v="3"/>
    <n v="1000"/>
    <x v="1"/>
    <x v="35"/>
    <x v="30"/>
    <n v="7500"/>
  </r>
  <r>
    <n v="105"/>
    <x v="103"/>
    <x v="1"/>
    <n v="759"/>
    <x v="1"/>
    <x v="9"/>
    <x v="44"/>
    <n v="3500"/>
  </r>
  <r>
    <n v="106"/>
    <x v="104"/>
    <x v="2"/>
    <n v="758"/>
    <x v="1"/>
    <x v="0"/>
    <x v="50"/>
    <n v="3500"/>
  </r>
  <r>
    <n v="107"/>
    <x v="105"/>
    <x v="7"/>
    <n v="752"/>
    <x v="1"/>
    <x v="18"/>
    <x v="6"/>
    <n v="25000"/>
  </r>
  <r>
    <n v="108"/>
    <x v="106"/>
    <x v="0"/>
    <n v="742"/>
    <x v="1"/>
    <x v="15"/>
    <x v="4"/>
    <n v="3500"/>
  </r>
  <r>
    <n v="109"/>
    <x v="107"/>
    <x v="2"/>
    <n v="740"/>
    <x v="1"/>
    <x v="0"/>
    <x v="33"/>
    <n v="3500"/>
  </r>
  <r>
    <n v="110"/>
    <x v="108"/>
    <x v="5"/>
    <n v="731"/>
    <x v="1"/>
    <x v="6"/>
    <x v="43"/>
    <n v="7500"/>
  </r>
  <r>
    <n v="111"/>
    <x v="109"/>
    <x v="1"/>
    <n v="1000"/>
    <x v="0"/>
    <x v="36"/>
    <x v="36"/>
    <n v="3500"/>
  </r>
  <r>
    <n v="112"/>
    <x v="110"/>
    <x v="6"/>
    <n v="728"/>
    <x v="1"/>
    <x v="37"/>
    <x v="5"/>
    <n v="3500"/>
  </r>
  <r>
    <n v="113"/>
    <x v="111"/>
    <x v="1"/>
    <n v="725"/>
    <x v="1"/>
    <x v="36"/>
    <x v="37"/>
    <n v="7500"/>
  </r>
  <r>
    <n v="114"/>
    <x v="112"/>
    <x v="1"/>
    <n v="1200"/>
    <x v="1"/>
    <x v="38"/>
    <x v="21"/>
    <n v="7500"/>
  </r>
  <r>
    <n v="115"/>
    <x v="113"/>
    <x v="2"/>
    <n v="721"/>
    <x v="1"/>
    <x v="4"/>
    <x v="9"/>
    <n v="3500"/>
  </r>
  <r>
    <n v="116"/>
    <x v="114"/>
    <x v="4"/>
    <n v="4100"/>
    <x v="1"/>
    <x v="39"/>
    <x v="51"/>
    <n v="3500"/>
  </r>
  <r>
    <n v="117"/>
    <x v="115"/>
    <x v="0"/>
    <n v="1600"/>
    <x v="1"/>
    <x v="23"/>
    <x v="52"/>
    <n v="25000"/>
  </r>
  <r>
    <n v="118"/>
    <x v="116"/>
    <x v="6"/>
    <n v="664"/>
    <x v="1"/>
    <x v="36"/>
    <x v="38"/>
    <n v="3500"/>
  </r>
  <r>
    <n v="119"/>
    <x v="117"/>
    <x v="1"/>
    <n v="652"/>
    <x v="1"/>
    <x v="0"/>
    <x v="53"/>
    <n v="3500"/>
  </r>
  <r>
    <n v="120"/>
    <x v="118"/>
    <x v="11"/>
    <n v="652"/>
    <x v="1"/>
    <x v="29"/>
    <x v="47"/>
    <n v="3500"/>
  </r>
  <r>
    <n v="121"/>
    <x v="119"/>
    <x v="8"/>
    <n v="626"/>
    <x v="0"/>
    <x v="29"/>
    <x v="18"/>
    <n v="7500"/>
  </r>
  <r>
    <n v="122"/>
    <x v="120"/>
    <x v="4"/>
    <n v="625"/>
    <x v="1"/>
    <x v="1"/>
    <x v="18"/>
    <n v="3500"/>
  </r>
  <r>
    <n v="123"/>
    <x v="121"/>
    <x v="1"/>
    <n v="615"/>
    <x v="1"/>
    <x v="0"/>
    <x v="37"/>
    <n v="3500"/>
  </r>
  <r>
    <n v="124"/>
    <x v="122"/>
    <x v="0"/>
    <n v="612"/>
    <x v="1"/>
    <x v="40"/>
    <x v="54"/>
    <n v="3500"/>
  </r>
  <r>
    <n v="125"/>
    <x v="123"/>
    <x v="4"/>
    <n v="607"/>
    <x v="1"/>
    <x v="36"/>
    <x v="53"/>
    <n v="3500"/>
  </r>
  <r>
    <n v="126"/>
    <x v="124"/>
    <x v="5"/>
    <n v="600"/>
    <x v="3"/>
    <x v="0"/>
    <x v="26"/>
    <n v="3500"/>
  </r>
  <r>
    <n v="127"/>
    <x v="125"/>
    <x v="0"/>
    <n v="600"/>
    <x v="0"/>
    <x v="1"/>
    <x v="10"/>
    <n v="3500"/>
  </r>
  <r>
    <n v="128"/>
    <x v="126"/>
    <x v="4"/>
    <n v="597"/>
    <x v="1"/>
    <x v="29"/>
    <x v="39"/>
    <n v="75000"/>
  </r>
  <r>
    <n v="129"/>
    <x v="127"/>
    <x v="0"/>
    <n v="4100"/>
    <x v="0"/>
    <x v="41"/>
    <x v="39"/>
    <n v="25000"/>
  </r>
  <r>
    <n v="130"/>
    <x v="128"/>
    <x v="2"/>
    <n v="587"/>
    <x v="1"/>
    <x v="9"/>
    <x v="6"/>
    <n v="850"/>
  </r>
  <r>
    <n v="131"/>
    <x v="129"/>
    <x v="5"/>
    <n v="574"/>
    <x v="0"/>
    <x v="9"/>
    <x v="55"/>
    <n v="3500"/>
  </r>
  <r>
    <n v="132"/>
    <x v="130"/>
    <x v="0"/>
    <n v="569"/>
    <x v="1"/>
    <x v="36"/>
    <x v="56"/>
    <n v="75000"/>
  </r>
  <r>
    <n v="133"/>
    <x v="131"/>
    <x v="11"/>
    <n v="564"/>
    <x v="0"/>
    <x v="0"/>
    <x v="14"/>
    <n v="3500"/>
  </r>
  <r>
    <n v="134"/>
    <x v="132"/>
    <x v="4"/>
    <n v="563"/>
    <x v="1"/>
    <x v="8"/>
    <x v="57"/>
    <n v="25000"/>
  </r>
  <r>
    <n v="135"/>
    <x v="133"/>
    <x v="2"/>
    <n v="560"/>
    <x v="1"/>
    <x v="0"/>
    <x v="39"/>
    <n v="7500"/>
  </r>
  <r>
    <n v="136"/>
    <x v="134"/>
    <x v="12"/>
    <n v="553"/>
    <x v="1"/>
    <x v="0"/>
    <x v="19"/>
    <n v="3500"/>
  </r>
  <r>
    <n v="137"/>
    <x v="135"/>
    <x v="1"/>
    <n v="550"/>
    <x v="1"/>
    <x v="0"/>
    <x v="58"/>
    <n v="75000"/>
  </r>
  <r>
    <n v="138"/>
    <x v="136"/>
    <x v="5"/>
    <n v="1200"/>
    <x v="1"/>
    <x v="22"/>
    <x v="59"/>
    <n v="7500"/>
  </r>
  <r>
    <n v="139"/>
    <x v="137"/>
    <x v="1"/>
    <n v="539"/>
    <x v="3"/>
    <x v="41"/>
    <x v="26"/>
    <n v="3500"/>
  </r>
  <r>
    <n v="140"/>
    <x v="138"/>
    <x v="7"/>
    <n v="3700"/>
    <x v="0"/>
    <x v="6"/>
    <x v="58"/>
    <n v="75000"/>
  </r>
  <r>
    <n v="141"/>
    <x v="139"/>
    <x v="2"/>
    <n v="517"/>
    <x v="1"/>
    <x v="17"/>
    <x v="60"/>
    <n v="3500"/>
  </r>
  <r>
    <n v="142"/>
    <x v="140"/>
    <x v="7"/>
    <n v="508"/>
    <x v="1"/>
    <x v="26"/>
    <x v="37"/>
    <n v="25000"/>
  </r>
  <r>
    <n v="143"/>
    <x v="141"/>
    <x v="7"/>
    <n v="499"/>
    <x v="1"/>
    <x v="0"/>
    <x v="37"/>
    <n v="850"/>
  </r>
  <r>
    <n v="144"/>
    <x v="142"/>
    <x v="7"/>
    <n v="484"/>
    <x v="0"/>
    <x v="42"/>
    <x v="61"/>
    <n v="7500"/>
  </r>
  <r>
    <n v="145"/>
    <x v="143"/>
    <x v="0"/>
    <n v="20100"/>
    <x v="1"/>
    <x v="43"/>
    <x v="18"/>
    <n v="3500"/>
  </r>
  <r>
    <n v="146"/>
    <x v="144"/>
    <x v="0"/>
    <n v="463"/>
    <x v="1"/>
    <x v="5"/>
    <x v="37"/>
    <n v="3500"/>
  </r>
  <r>
    <n v="147"/>
    <x v="145"/>
    <x v="2"/>
    <n v="462"/>
    <x v="1"/>
    <x v="36"/>
    <x v="50"/>
    <n v="7500"/>
  </r>
  <r>
    <n v="148"/>
    <x v="146"/>
    <x v="0"/>
    <n v="653"/>
    <x v="1"/>
    <x v="17"/>
    <x v="10"/>
    <n v="3500"/>
  </r>
  <r>
    <n v="149"/>
    <x v="147"/>
    <x v="6"/>
    <n v="520"/>
    <x v="1"/>
    <x v="36"/>
    <x v="62"/>
    <n v="25000"/>
  </r>
  <r>
    <n v="150"/>
    <x v="148"/>
    <x v="0"/>
    <n v="459"/>
    <x v="2"/>
    <x v="9"/>
    <x v="12"/>
    <n v="3500"/>
  </r>
  <r>
    <n v="151"/>
    <x v="149"/>
    <x v="0"/>
    <n v="458"/>
    <x v="1"/>
    <x v="18"/>
    <x v="45"/>
    <n v="3500"/>
  </r>
  <r>
    <n v="152"/>
    <x v="150"/>
    <x v="4"/>
    <n v="458"/>
    <x v="0"/>
    <x v="6"/>
    <x v="37"/>
    <n v="3500"/>
  </r>
  <r>
    <n v="153"/>
    <x v="151"/>
    <x v="5"/>
    <n v="456"/>
    <x v="0"/>
    <x v="36"/>
    <x v="10"/>
    <n v="3500"/>
  </r>
  <r>
    <n v="154"/>
    <x v="152"/>
    <x v="10"/>
    <n v="443"/>
    <x v="1"/>
    <x v="12"/>
    <x v="63"/>
    <n v="3500"/>
  </r>
  <r>
    <n v="155"/>
    <x v="153"/>
    <x v="1"/>
    <n v="500"/>
    <x v="1"/>
    <x v="8"/>
    <x v="5"/>
    <n v="25000"/>
  </r>
  <r>
    <n v="156"/>
    <x v="11"/>
    <x v="0"/>
    <n v="437"/>
    <x v="2"/>
    <x v="44"/>
    <x v="2"/>
    <n v="3500"/>
  </r>
  <r>
    <n v="157"/>
    <x v="154"/>
    <x v="2"/>
    <n v="732"/>
    <x v="0"/>
    <x v="45"/>
    <x v="57"/>
    <n v="25000"/>
  </r>
  <r>
    <n v="158"/>
    <x v="155"/>
    <x v="4"/>
    <n v="422"/>
    <x v="1"/>
    <x v="46"/>
    <x v="64"/>
    <n v="3500"/>
  </r>
  <r>
    <n v="159"/>
    <x v="156"/>
    <x v="5"/>
    <n v="420"/>
    <x v="1"/>
    <x v="47"/>
    <x v="29"/>
    <n v="3500"/>
  </r>
  <r>
    <n v="160"/>
    <x v="157"/>
    <x v="0"/>
    <n v="420"/>
    <x v="1"/>
    <x v="48"/>
    <x v="5"/>
    <n v="850"/>
  </r>
  <r>
    <n v="161"/>
    <x v="158"/>
    <x v="4"/>
    <n v="418"/>
    <x v="1"/>
    <x v="0"/>
    <x v="37"/>
    <n v="3500"/>
  </r>
  <r>
    <n v="162"/>
    <x v="159"/>
    <x v="1"/>
    <n v="413"/>
    <x v="0"/>
    <x v="0"/>
    <x v="65"/>
    <n v="75000"/>
  </r>
  <r>
    <n v="163"/>
    <x v="160"/>
    <x v="8"/>
    <n v="407"/>
    <x v="1"/>
    <x v="4"/>
    <x v="39"/>
    <n v="850"/>
  </r>
  <r>
    <n v="164"/>
    <x v="161"/>
    <x v="13"/>
    <n v="402"/>
    <x v="1"/>
    <x v="49"/>
    <x v="46"/>
    <n v="3500"/>
  </r>
  <r>
    <n v="165"/>
    <x v="162"/>
    <x v="4"/>
    <n v="395"/>
    <x v="1"/>
    <x v="50"/>
    <x v="56"/>
    <n v="3500"/>
  </r>
  <r>
    <n v="166"/>
    <x v="163"/>
    <x v="6"/>
    <n v="392"/>
    <x v="0"/>
    <x v="6"/>
    <x v="53"/>
    <n v="25000"/>
  </r>
  <r>
    <n v="167"/>
    <x v="164"/>
    <x v="0"/>
    <n v="390"/>
    <x v="1"/>
    <x v="51"/>
    <x v="19"/>
    <n v="3500"/>
  </r>
  <r>
    <n v="168"/>
    <x v="165"/>
    <x v="6"/>
    <n v="390"/>
    <x v="1"/>
    <x v="0"/>
    <x v="43"/>
    <n v="3500"/>
  </r>
  <r>
    <n v="169"/>
    <x v="166"/>
    <x v="6"/>
    <n v="388"/>
    <x v="1"/>
    <x v="52"/>
    <x v="66"/>
    <n v="3500"/>
  </r>
  <r>
    <n v="170"/>
    <x v="167"/>
    <x v="1"/>
    <n v="386"/>
    <x v="1"/>
    <x v="53"/>
    <x v="6"/>
    <n v="3500"/>
  </r>
  <r>
    <n v="171"/>
    <x v="168"/>
    <x v="0"/>
    <n v="386"/>
    <x v="0"/>
    <x v="54"/>
    <x v="11"/>
    <n v="3500"/>
  </r>
  <r>
    <n v="172"/>
    <x v="169"/>
    <x v="2"/>
    <n v="384"/>
    <x v="1"/>
    <x v="55"/>
    <x v="18"/>
    <n v="7500"/>
  </r>
  <r>
    <n v="173"/>
    <x v="170"/>
    <x v="5"/>
    <n v="382"/>
    <x v="1"/>
    <x v="56"/>
    <x v="45"/>
    <n v="7500"/>
  </r>
  <r>
    <n v="174"/>
    <x v="171"/>
    <x v="5"/>
    <n v="547"/>
    <x v="1"/>
    <x v="57"/>
    <x v="67"/>
    <n v="3500"/>
  </r>
  <r>
    <n v="175"/>
    <x v="172"/>
    <x v="14"/>
    <n v="378"/>
    <x v="1"/>
    <x v="58"/>
    <x v="2"/>
    <n v="3500"/>
  </r>
  <r>
    <n v="176"/>
    <x v="173"/>
    <x v="2"/>
    <n v="370"/>
    <x v="1"/>
    <x v="59"/>
    <x v="53"/>
    <n v="3500"/>
  </r>
  <r>
    <n v="177"/>
    <x v="174"/>
    <x v="1"/>
    <n v="369"/>
    <x v="1"/>
    <x v="4"/>
    <x v="50"/>
    <n v="3500"/>
  </r>
  <r>
    <n v="178"/>
    <x v="175"/>
    <x v="0"/>
    <n v="367"/>
    <x v="1"/>
    <x v="34"/>
    <x v="1"/>
    <n v="3500"/>
  </r>
  <r>
    <n v="179"/>
    <x v="176"/>
    <x v="11"/>
    <n v="363"/>
    <x v="0"/>
    <x v="60"/>
    <x v="68"/>
    <n v="3500"/>
  </r>
  <r>
    <n v="180"/>
    <x v="177"/>
    <x v="0"/>
    <n v="361"/>
    <x v="1"/>
    <x v="24"/>
    <x v="69"/>
    <n v="7500"/>
  </r>
  <r>
    <n v="181"/>
    <x v="178"/>
    <x v="4"/>
    <n v="353"/>
    <x v="2"/>
    <x v="18"/>
    <x v="37"/>
    <n v="3500"/>
  </r>
  <r>
    <n v="182"/>
    <x v="179"/>
    <x v="6"/>
    <n v="349"/>
    <x v="1"/>
    <x v="61"/>
    <x v="70"/>
    <n v="3500"/>
  </r>
  <r>
    <n v="183"/>
    <x v="180"/>
    <x v="7"/>
    <n v="348"/>
    <x v="0"/>
    <x v="3"/>
    <x v="14"/>
    <n v="3500"/>
  </r>
  <r>
    <n v="184"/>
    <x v="181"/>
    <x v="8"/>
    <n v="347"/>
    <x v="1"/>
    <x v="33"/>
    <x v="14"/>
    <n v="3500"/>
  </r>
  <r>
    <n v="185"/>
    <x v="182"/>
    <x v="4"/>
    <n v="347"/>
    <x v="1"/>
    <x v="0"/>
    <x v="43"/>
    <n v="25000"/>
  </r>
  <r>
    <n v="186"/>
    <x v="183"/>
    <x v="5"/>
    <n v="350"/>
    <x v="1"/>
    <x v="62"/>
    <x v="71"/>
    <n v="7500"/>
  </r>
  <r>
    <n v="187"/>
    <x v="184"/>
    <x v="1"/>
    <n v="334"/>
    <x v="0"/>
    <x v="0"/>
    <x v="30"/>
    <n v="350"/>
  </r>
  <r>
    <n v="188"/>
    <x v="185"/>
    <x v="7"/>
    <n v="332"/>
    <x v="1"/>
    <x v="0"/>
    <x v="14"/>
    <n v="850"/>
  </r>
  <r>
    <n v="189"/>
    <x v="186"/>
    <x v="15"/>
    <n v="326"/>
    <x v="0"/>
    <x v="63"/>
    <x v="72"/>
    <n v="3500"/>
  </r>
  <r>
    <n v="190"/>
    <x v="187"/>
    <x v="8"/>
    <n v="342"/>
    <x v="1"/>
    <x v="9"/>
    <x v="37"/>
    <n v="850"/>
  </r>
  <r>
    <n v="191"/>
    <x v="188"/>
    <x v="3"/>
    <n v="316"/>
    <x v="1"/>
    <x v="64"/>
    <x v="0"/>
    <n v="3500"/>
  </r>
  <r>
    <n v="192"/>
    <x v="189"/>
    <x v="1"/>
    <n v="311"/>
    <x v="1"/>
    <x v="52"/>
    <x v="13"/>
    <n v="3500"/>
  </r>
  <r>
    <n v="193"/>
    <x v="190"/>
    <x v="3"/>
    <n v="309"/>
    <x v="1"/>
    <x v="18"/>
    <x v="4"/>
    <n v="75000"/>
  </r>
  <r>
    <n v="194"/>
    <x v="191"/>
    <x v="0"/>
    <n v="308"/>
    <x v="1"/>
    <x v="18"/>
    <x v="11"/>
    <n v="850"/>
  </r>
  <r>
    <n v="195"/>
    <x v="192"/>
    <x v="1"/>
    <n v="306"/>
    <x v="0"/>
    <x v="0"/>
    <x v="72"/>
    <n v="3500"/>
  </r>
  <r>
    <n v="196"/>
    <x v="193"/>
    <x v="2"/>
    <n v="304"/>
    <x v="1"/>
    <x v="65"/>
    <x v="73"/>
    <n v="350"/>
  </r>
  <r>
    <n v="197"/>
    <x v="194"/>
    <x v="11"/>
    <n v="301"/>
    <x v="0"/>
    <x v="66"/>
    <x v="0"/>
    <n v="3500"/>
  </r>
  <r>
    <n v="198"/>
    <x v="195"/>
    <x v="4"/>
    <n v="298"/>
    <x v="1"/>
    <x v="18"/>
    <x v="0"/>
    <n v="100000"/>
  </r>
  <r>
    <n v="199"/>
    <x v="196"/>
    <x v="1"/>
    <n v="298"/>
    <x v="1"/>
    <x v="67"/>
    <x v="33"/>
    <n v="3500"/>
  </r>
  <r>
    <n v="200"/>
    <x v="197"/>
    <x v="16"/>
    <n v="295"/>
    <x v="1"/>
    <x v="0"/>
    <x v="45"/>
    <n v="3500"/>
  </r>
  <r>
    <n v="201"/>
    <x v="198"/>
    <x v="0"/>
    <n v="294"/>
    <x v="1"/>
    <x v="68"/>
    <x v="14"/>
    <n v="3500"/>
  </r>
  <r>
    <n v="202"/>
    <x v="199"/>
    <x v="6"/>
    <n v="293"/>
    <x v="1"/>
    <x v="0"/>
    <x v="50"/>
    <n v="3500"/>
  </r>
  <r>
    <n v="203"/>
    <x v="200"/>
    <x v="5"/>
    <n v="288"/>
    <x v="1"/>
    <x v="17"/>
    <x v="25"/>
    <n v="3500"/>
  </r>
  <r>
    <n v="204"/>
    <x v="201"/>
    <x v="1"/>
    <n v="286"/>
    <x v="1"/>
    <x v="69"/>
    <x v="14"/>
    <n v="25000"/>
  </r>
  <r>
    <n v="205"/>
    <x v="202"/>
    <x v="0"/>
    <n v="285"/>
    <x v="0"/>
    <x v="0"/>
    <x v="3"/>
    <n v="25000"/>
  </r>
  <r>
    <n v="206"/>
    <x v="203"/>
    <x v="17"/>
    <n v="285"/>
    <x v="1"/>
    <x v="11"/>
    <x v="74"/>
    <n v="850"/>
  </r>
  <r>
    <n v="207"/>
    <x v="204"/>
    <x v="16"/>
    <n v="278"/>
    <x v="1"/>
    <x v="6"/>
    <x v="38"/>
    <n v="850"/>
  </r>
  <r>
    <n v="208"/>
    <x v="205"/>
    <x v="3"/>
    <n v="276"/>
    <x v="1"/>
    <x v="0"/>
    <x v="4"/>
    <n v="3500"/>
  </r>
  <r>
    <n v="209"/>
    <x v="206"/>
    <x v="11"/>
    <n v="273"/>
    <x v="1"/>
    <x v="0"/>
    <x v="12"/>
    <n v="3500"/>
  </r>
  <r>
    <n v="210"/>
    <x v="207"/>
    <x v="13"/>
    <n v="271"/>
    <x v="1"/>
    <x v="6"/>
    <x v="37"/>
    <n v="3500"/>
  </r>
  <r>
    <n v="211"/>
    <x v="208"/>
    <x v="0"/>
    <n v="271"/>
    <x v="1"/>
    <x v="0"/>
    <x v="45"/>
    <n v="150"/>
  </r>
  <r>
    <n v="212"/>
    <x v="209"/>
    <x v="7"/>
    <n v="265"/>
    <x v="1"/>
    <x v="36"/>
    <x v="30"/>
    <n v="3500"/>
  </r>
  <r>
    <n v="213"/>
    <x v="210"/>
    <x v="0"/>
    <n v="1300"/>
    <x v="1"/>
    <x v="15"/>
    <x v="41"/>
    <n v="25000"/>
  </r>
  <r>
    <n v="214"/>
    <x v="211"/>
    <x v="5"/>
    <n v="263"/>
    <x v="1"/>
    <x v="44"/>
    <x v="75"/>
    <n v="350"/>
  </r>
  <r>
    <n v="215"/>
    <x v="212"/>
    <x v="11"/>
    <n v="261"/>
    <x v="1"/>
    <x v="39"/>
    <x v="49"/>
    <n v="850"/>
  </r>
  <r>
    <n v="216"/>
    <x v="213"/>
    <x v="18"/>
    <n v="261"/>
    <x v="1"/>
    <x v="6"/>
    <x v="37"/>
    <n v="350"/>
  </r>
  <r>
    <n v="217"/>
    <x v="214"/>
    <x v="4"/>
    <n v="259"/>
    <x v="0"/>
    <x v="0"/>
    <x v="29"/>
    <n v="3500"/>
  </r>
  <r>
    <n v="218"/>
    <x v="215"/>
    <x v="7"/>
    <n v="259"/>
    <x v="1"/>
    <x v="9"/>
    <x v="5"/>
    <n v="3500"/>
  </r>
  <r>
    <n v="219"/>
    <x v="216"/>
    <x v="2"/>
    <n v="259"/>
    <x v="1"/>
    <x v="29"/>
    <x v="72"/>
    <n v="850"/>
  </r>
  <r>
    <n v="220"/>
    <x v="217"/>
    <x v="3"/>
    <n v="258"/>
    <x v="0"/>
    <x v="0"/>
    <x v="50"/>
    <n v="850"/>
  </r>
  <r>
    <n v="221"/>
    <x v="218"/>
    <x v="1"/>
    <n v="258"/>
    <x v="1"/>
    <x v="70"/>
    <x v="25"/>
    <n v="3500"/>
  </r>
  <r>
    <n v="222"/>
    <x v="219"/>
    <x v="11"/>
    <n v="256"/>
    <x v="0"/>
    <x v="17"/>
    <x v="18"/>
    <n v="350"/>
  </r>
  <r>
    <n v="223"/>
    <x v="220"/>
    <x v="5"/>
    <n v="255"/>
    <x v="1"/>
    <x v="71"/>
    <x v="76"/>
    <n v="150"/>
  </r>
  <r>
    <n v="224"/>
    <x v="221"/>
    <x v="13"/>
    <n v="255"/>
    <x v="1"/>
    <x v="72"/>
    <x v="10"/>
    <n v="3500"/>
  </r>
  <r>
    <n v="225"/>
    <x v="222"/>
    <x v="1"/>
    <n v="255"/>
    <x v="1"/>
    <x v="1"/>
    <x v="46"/>
    <n v="350"/>
  </r>
  <r>
    <n v="226"/>
    <x v="223"/>
    <x v="16"/>
    <n v="252"/>
    <x v="0"/>
    <x v="0"/>
    <x v="37"/>
    <n v="850"/>
  </r>
  <r>
    <n v="227"/>
    <x v="224"/>
    <x v="0"/>
    <n v="1600"/>
    <x v="1"/>
    <x v="18"/>
    <x v="77"/>
    <n v="25000"/>
  </r>
  <r>
    <n v="228"/>
    <x v="225"/>
    <x v="3"/>
    <n v="250"/>
    <x v="1"/>
    <x v="73"/>
    <x v="45"/>
    <n v="3500"/>
  </r>
  <r>
    <n v="229"/>
    <x v="226"/>
    <x v="7"/>
    <n v="249"/>
    <x v="1"/>
    <x v="74"/>
    <x v="78"/>
    <n v="3500"/>
  </r>
  <r>
    <n v="230"/>
    <x v="227"/>
    <x v="8"/>
    <n v="898"/>
    <x v="1"/>
    <x v="29"/>
    <x v="79"/>
    <n v="150"/>
  </r>
  <r>
    <n v="231"/>
    <x v="228"/>
    <x v="1"/>
    <n v="244"/>
    <x v="1"/>
    <x v="75"/>
    <x v="33"/>
    <n v="850"/>
  </r>
  <r>
    <n v="232"/>
    <x v="229"/>
    <x v="9"/>
    <n v="240"/>
    <x v="0"/>
    <x v="36"/>
    <x v="1"/>
    <n v="3500"/>
  </r>
  <r>
    <n v="233"/>
    <x v="230"/>
    <x v="4"/>
    <n v="239"/>
    <x v="1"/>
    <x v="76"/>
    <x v="10"/>
    <n v="3500"/>
  </r>
  <r>
    <n v="234"/>
    <x v="231"/>
    <x v="3"/>
    <n v="238"/>
    <x v="0"/>
    <x v="12"/>
    <x v="80"/>
    <n v="3500"/>
  </r>
  <r>
    <n v="235"/>
    <x v="232"/>
    <x v="4"/>
    <n v="238"/>
    <x v="1"/>
    <x v="15"/>
    <x v="8"/>
    <n v="3500"/>
  </r>
  <r>
    <n v="236"/>
    <x v="233"/>
    <x v="5"/>
    <n v="236"/>
    <x v="0"/>
    <x v="9"/>
    <x v="29"/>
    <n v="3500"/>
  </r>
  <r>
    <n v="237"/>
    <x v="234"/>
    <x v="4"/>
    <n v="235"/>
    <x v="1"/>
    <x v="0"/>
    <x v="38"/>
    <n v="3500"/>
  </r>
  <r>
    <n v="238"/>
    <x v="235"/>
    <x v="3"/>
    <n v="235"/>
    <x v="1"/>
    <x v="18"/>
    <x v="8"/>
    <n v="3500"/>
  </r>
  <r>
    <n v="239"/>
    <x v="236"/>
    <x v="4"/>
    <n v="233"/>
    <x v="0"/>
    <x v="75"/>
    <x v="0"/>
    <n v="3500"/>
  </r>
  <r>
    <n v="240"/>
    <x v="237"/>
    <x v="2"/>
    <n v="233"/>
    <x v="1"/>
    <x v="9"/>
    <x v="45"/>
    <n v="3500"/>
  </r>
  <r>
    <n v="241"/>
    <x v="238"/>
    <x v="0"/>
    <n v="232"/>
    <x v="1"/>
    <x v="0"/>
    <x v="11"/>
    <n v="3500"/>
  </r>
  <r>
    <n v="242"/>
    <x v="239"/>
    <x v="4"/>
    <n v="7100"/>
    <x v="1"/>
    <x v="9"/>
    <x v="81"/>
    <n v="75000"/>
  </r>
  <r>
    <n v="243"/>
    <x v="240"/>
    <x v="14"/>
    <n v="223"/>
    <x v="1"/>
    <x v="4"/>
    <x v="49"/>
    <n v="3500"/>
  </r>
  <r>
    <n v="244"/>
    <x v="241"/>
    <x v="1"/>
    <n v="220"/>
    <x v="1"/>
    <x v="77"/>
    <x v="81"/>
    <n v="3500"/>
  </r>
  <r>
    <n v="245"/>
    <x v="242"/>
    <x v="4"/>
    <n v="218"/>
    <x v="0"/>
    <x v="0"/>
    <x v="19"/>
    <n v="850"/>
  </r>
  <r>
    <n v="246"/>
    <x v="243"/>
    <x v="4"/>
    <n v="216"/>
    <x v="0"/>
    <x v="6"/>
    <x v="82"/>
    <n v="25000"/>
  </r>
  <r>
    <n v="247"/>
    <x v="244"/>
    <x v="0"/>
    <n v="216"/>
    <x v="0"/>
    <x v="11"/>
    <x v="83"/>
    <n v="7500"/>
  </r>
  <r>
    <n v="248"/>
    <x v="245"/>
    <x v="4"/>
    <n v="216"/>
    <x v="2"/>
    <x v="0"/>
    <x v="43"/>
    <n v="3500"/>
  </r>
  <r>
    <n v="249"/>
    <x v="246"/>
    <x v="2"/>
    <n v="219"/>
    <x v="1"/>
    <x v="78"/>
    <x v="6"/>
    <n v="3500"/>
  </r>
  <r>
    <n v="250"/>
    <x v="247"/>
    <x v="3"/>
    <n v="213"/>
    <x v="1"/>
    <x v="0"/>
    <x v="38"/>
    <n v="850"/>
  </r>
  <r>
    <n v="251"/>
    <x v="248"/>
    <x v="4"/>
    <n v="213"/>
    <x v="1"/>
    <x v="18"/>
    <x v="8"/>
    <n v="3500"/>
  </r>
  <r>
    <n v="252"/>
    <x v="249"/>
    <x v="14"/>
    <n v="211"/>
    <x v="0"/>
    <x v="0"/>
    <x v="39"/>
    <n v="3500"/>
  </r>
  <r>
    <n v="253"/>
    <x v="250"/>
    <x v="5"/>
    <n v="211"/>
    <x v="0"/>
    <x v="7"/>
    <x v="19"/>
    <n v="350"/>
  </r>
  <r>
    <n v="254"/>
    <x v="251"/>
    <x v="3"/>
    <n v="210"/>
    <x v="1"/>
    <x v="79"/>
    <x v="53"/>
    <n v="3500"/>
  </r>
  <r>
    <n v="255"/>
    <x v="252"/>
    <x v="7"/>
    <n v="209"/>
    <x v="1"/>
    <x v="9"/>
    <x v="84"/>
    <n v="25000"/>
  </r>
  <r>
    <n v="256"/>
    <x v="253"/>
    <x v="0"/>
    <n v="3200"/>
    <x v="1"/>
    <x v="14"/>
    <x v="20"/>
    <n v="25000"/>
  </r>
  <r>
    <n v="257"/>
    <x v="254"/>
    <x v="5"/>
    <n v="208"/>
    <x v="0"/>
    <x v="0"/>
    <x v="14"/>
    <n v="350"/>
  </r>
  <r>
    <n v="258"/>
    <x v="255"/>
    <x v="6"/>
    <n v="208"/>
    <x v="1"/>
    <x v="0"/>
    <x v="33"/>
    <n v="150"/>
  </r>
  <r>
    <n v="259"/>
    <x v="256"/>
    <x v="2"/>
    <n v="380"/>
    <x v="0"/>
    <x v="34"/>
    <x v="60"/>
    <n v="3500"/>
  </r>
  <r>
    <n v="260"/>
    <x v="257"/>
    <x v="6"/>
    <n v="204"/>
    <x v="1"/>
    <x v="80"/>
    <x v="6"/>
    <n v="850"/>
  </r>
  <r>
    <n v="261"/>
    <x v="258"/>
    <x v="1"/>
    <n v="204"/>
    <x v="1"/>
    <x v="7"/>
    <x v="33"/>
    <n v="18568"/>
  </r>
  <r>
    <n v="262"/>
    <x v="259"/>
    <x v="1"/>
    <n v="1600"/>
    <x v="0"/>
    <x v="43"/>
    <x v="29"/>
    <n v="25000"/>
  </r>
  <r>
    <n v="263"/>
    <x v="260"/>
    <x v="0"/>
    <n v="201"/>
    <x v="1"/>
    <x v="81"/>
    <x v="85"/>
    <n v="850"/>
  </r>
  <r>
    <n v="264"/>
    <x v="261"/>
    <x v="11"/>
    <n v="201"/>
    <x v="1"/>
    <x v="0"/>
    <x v="86"/>
    <n v="850"/>
  </r>
  <r>
    <n v="265"/>
    <x v="262"/>
    <x v="1"/>
    <n v="198"/>
    <x v="1"/>
    <x v="18"/>
    <x v="4"/>
    <n v="3500"/>
  </r>
  <r>
    <n v="266"/>
    <x v="263"/>
    <x v="10"/>
    <n v="197"/>
    <x v="1"/>
    <x v="0"/>
    <x v="39"/>
    <n v="850"/>
  </r>
  <r>
    <n v="267"/>
    <x v="264"/>
    <x v="1"/>
    <n v="197"/>
    <x v="1"/>
    <x v="0"/>
    <x v="81"/>
    <n v="3500"/>
  </r>
  <r>
    <n v="268"/>
    <x v="265"/>
    <x v="4"/>
    <n v="197"/>
    <x v="2"/>
    <x v="0"/>
    <x v="43"/>
    <n v="3500"/>
  </r>
  <r>
    <n v="269"/>
    <x v="266"/>
    <x v="1"/>
    <n v="197"/>
    <x v="1"/>
    <x v="8"/>
    <x v="4"/>
    <n v="850"/>
  </r>
  <r>
    <n v="270"/>
    <x v="267"/>
    <x v="7"/>
    <n v="198"/>
    <x v="1"/>
    <x v="34"/>
    <x v="87"/>
    <n v="25000"/>
  </r>
  <r>
    <n v="271"/>
    <x v="268"/>
    <x v="4"/>
    <n v="194"/>
    <x v="1"/>
    <x v="82"/>
    <x v="88"/>
    <n v="3500"/>
  </r>
  <r>
    <n v="272"/>
    <x v="269"/>
    <x v="19"/>
    <n v="194"/>
    <x v="0"/>
    <x v="83"/>
    <x v="26"/>
    <n v="150"/>
  </r>
  <r>
    <n v="273"/>
    <x v="270"/>
    <x v="20"/>
    <n v="193"/>
    <x v="1"/>
    <x v="84"/>
    <x v="39"/>
    <n v="350"/>
  </r>
  <r>
    <n v="274"/>
    <x v="271"/>
    <x v="14"/>
    <n v="191"/>
    <x v="1"/>
    <x v="9"/>
    <x v="9"/>
    <n v="150"/>
  </r>
  <r>
    <n v="275"/>
    <x v="272"/>
    <x v="18"/>
    <n v="191"/>
    <x v="1"/>
    <x v="0"/>
    <x v="26"/>
    <n v="18568"/>
  </r>
  <r>
    <n v="276"/>
    <x v="273"/>
    <x v="2"/>
    <n v="190"/>
    <x v="1"/>
    <x v="0"/>
    <x v="28"/>
    <n v="350"/>
  </r>
  <r>
    <n v="277"/>
    <x v="274"/>
    <x v="14"/>
    <n v="189"/>
    <x v="1"/>
    <x v="55"/>
    <x v="53"/>
    <n v="3500"/>
  </r>
  <r>
    <n v="278"/>
    <x v="275"/>
    <x v="8"/>
    <n v="188"/>
    <x v="1"/>
    <x v="7"/>
    <x v="88"/>
    <n v="25000"/>
  </r>
  <r>
    <n v="279"/>
    <x v="276"/>
    <x v="11"/>
    <n v="188"/>
    <x v="0"/>
    <x v="3"/>
    <x v="49"/>
    <n v="350"/>
  </r>
  <r>
    <n v="280"/>
    <x v="277"/>
    <x v="6"/>
    <n v="187"/>
    <x v="1"/>
    <x v="0"/>
    <x v="85"/>
    <n v="150"/>
  </r>
  <r>
    <n v="281"/>
    <x v="278"/>
    <x v="1"/>
    <n v="186"/>
    <x v="1"/>
    <x v="85"/>
    <x v="25"/>
    <n v="150"/>
  </r>
  <r>
    <n v="282"/>
    <x v="279"/>
    <x v="4"/>
    <n v="185"/>
    <x v="1"/>
    <x v="9"/>
    <x v="66"/>
    <n v="25000"/>
  </r>
  <r>
    <n v="283"/>
    <x v="280"/>
    <x v="1"/>
    <n v="185"/>
    <x v="1"/>
    <x v="86"/>
    <x v="10"/>
    <n v="850"/>
  </r>
  <r>
    <n v="284"/>
    <x v="281"/>
    <x v="5"/>
    <n v="184"/>
    <x v="1"/>
    <x v="9"/>
    <x v="26"/>
    <n v="3500"/>
  </r>
  <r>
    <n v="285"/>
    <x v="282"/>
    <x v="11"/>
    <n v="180"/>
    <x v="0"/>
    <x v="17"/>
    <x v="39"/>
    <n v="350"/>
  </r>
  <r>
    <n v="286"/>
    <x v="283"/>
    <x v="11"/>
    <n v="179"/>
    <x v="1"/>
    <x v="87"/>
    <x v="89"/>
    <n v="3500"/>
  </r>
  <r>
    <n v="287"/>
    <x v="284"/>
    <x v="3"/>
    <n v="177"/>
    <x v="1"/>
    <x v="88"/>
    <x v="9"/>
    <n v="850"/>
  </r>
  <r>
    <n v="288"/>
    <x v="285"/>
    <x v="0"/>
    <n v="177"/>
    <x v="0"/>
    <x v="89"/>
    <x v="38"/>
    <n v="3500"/>
  </r>
  <r>
    <n v="289"/>
    <x v="286"/>
    <x v="4"/>
    <n v="176"/>
    <x v="1"/>
    <x v="84"/>
    <x v="43"/>
    <n v="150"/>
  </r>
  <r>
    <n v="290"/>
    <x v="287"/>
    <x v="5"/>
    <n v="176"/>
    <x v="1"/>
    <x v="8"/>
    <x v="26"/>
    <n v="3500"/>
  </r>
  <r>
    <n v="291"/>
    <x v="288"/>
    <x v="7"/>
    <n v="176"/>
    <x v="1"/>
    <x v="18"/>
    <x v="90"/>
    <n v="150"/>
  </r>
  <r>
    <n v="292"/>
    <x v="289"/>
    <x v="0"/>
    <n v="176"/>
    <x v="1"/>
    <x v="0"/>
    <x v="58"/>
    <n v="3500"/>
  </r>
  <r>
    <n v="293"/>
    <x v="290"/>
    <x v="10"/>
    <n v="176"/>
    <x v="1"/>
    <x v="71"/>
    <x v="9"/>
    <n v="3500"/>
  </r>
  <r>
    <n v="294"/>
    <x v="291"/>
    <x v="5"/>
    <n v="1100"/>
    <x v="1"/>
    <x v="90"/>
    <x v="91"/>
    <n v="25000"/>
  </r>
  <r>
    <n v="295"/>
    <x v="292"/>
    <x v="11"/>
    <n v="175"/>
    <x v="1"/>
    <x v="29"/>
    <x v="8"/>
    <n v="350"/>
  </r>
  <r>
    <n v="296"/>
    <x v="293"/>
    <x v="4"/>
    <n v="173"/>
    <x v="1"/>
    <x v="9"/>
    <x v="44"/>
    <n v="350"/>
  </r>
  <r>
    <n v="297"/>
    <x v="294"/>
    <x v="1"/>
    <n v="17100"/>
    <x v="0"/>
    <x v="18"/>
    <x v="92"/>
    <n v="100000"/>
  </r>
  <r>
    <n v="298"/>
    <x v="295"/>
    <x v="7"/>
    <n v="171"/>
    <x v="1"/>
    <x v="4"/>
    <x v="14"/>
    <n v="350"/>
  </r>
  <r>
    <n v="299"/>
    <x v="296"/>
    <x v="12"/>
    <n v="170"/>
    <x v="0"/>
    <x v="18"/>
    <x v="2"/>
    <n v="850"/>
  </r>
  <r>
    <n v="300"/>
    <x v="297"/>
    <x v="10"/>
    <n v="170"/>
    <x v="1"/>
    <x v="9"/>
    <x v="47"/>
    <n v="350"/>
  </r>
  <r>
    <n v="301"/>
    <x v="298"/>
    <x v="7"/>
    <n v="169"/>
    <x v="1"/>
    <x v="9"/>
    <x v="39"/>
    <n v="7500"/>
  </r>
  <r>
    <n v="302"/>
    <x v="299"/>
    <x v="5"/>
    <n v="169"/>
    <x v="0"/>
    <x v="26"/>
    <x v="28"/>
    <n v="3500"/>
  </r>
  <r>
    <n v="303"/>
    <x v="300"/>
    <x v="6"/>
    <n v="169"/>
    <x v="1"/>
    <x v="8"/>
    <x v="4"/>
    <n v="350"/>
  </r>
  <r>
    <n v="304"/>
    <x v="301"/>
    <x v="2"/>
    <n v="168"/>
    <x v="0"/>
    <x v="9"/>
    <x v="93"/>
    <n v="25000"/>
  </r>
  <r>
    <n v="305"/>
    <x v="302"/>
    <x v="7"/>
    <n v="168"/>
    <x v="1"/>
    <x v="4"/>
    <x v="26"/>
    <n v="350"/>
  </r>
  <r>
    <n v="306"/>
    <x v="303"/>
    <x v="5"/>
    <n v="168"/>
    <x v="1"/>
    <x v="33"/>
    <x v="45"/>
    <n v="350"/>
  </r>
  <r>
    <n v="307"/>
    <x v="304"/>
    <x v="13"/>
    <n v="168"/>
    <x v="1"/>
    <x v="0"/>
    <x v="1"/>
    <n v="3500"/>
  </r>
  <r>
    <n v="308"/>
    <x v="305"/>
    <x v="0"/>
    <n v="167"/>
    <x v="1"/>
    <x v="11"/>
    <x v="37"/>
    <n v="350"/>
  </r>
  <r>
    <n v="309"/>
    <x v="306"/>
    <x v="7"/>
    <n v="167"/>
    <x v="4"/>
    <x v="36"/>
    <x v="59"/>
    <n v="150"/>
  </r>
  <r>
    <n v="310"/>
    <x v="307"/>
    <x v="4"/>
    <n v="167"/>
    <x v="1"/>
    <x v="11"/>
    <x v="58"/>
    <n v="75000"/>
  </r>
  <r>
    <n v="311"/>
    <x v="308"/>
    <x v="6"/>
    <n v="166"/>
    <x v="1"/>
    <x v="91"/>
    <x v="94"/>
    <n v="25000"/>
  </r>
  <r>
    <n v="312"/>
    <x v="309"/>
    <x v="8"/>
    <n v="166"/>
    <x v="1"/>
    <x v="6"/>
    <x v="9"/>
    <n v="3500"/>
  </r>
  <r>
    <n v="313"/>
    <x v="310"/>
    <x v="2"/>
    <n v="165"/>
    <x v="1"/>
    <x v="92"/>
    <x v="14"/>
    <n v="150"/>
  </r>
  <r>
    <n v="314"/>
    <x v="311"/>
    <x v="6"/>
    <n v="164"/>
    <x v="1"/>
    <x v="93"/>
    <x v="95"/>
    <n v="350"/>
  </r>
  <r>
    <n v="315"/>
    <x v="312"/>
    <x v="14"/>
    <n v="163"/>
    <x v="1"/>
    <x v="17"/>
    <x v="36"/>
    <n v="3500"/>
  </r>
  <r>
    <n v="316"/>
    <x v="313"/>
    <x v="15"/>
    <n v="163"/>
    <x v="2"/>
    <x v="0"/>
    <x v="14"/>
    <n v="3500"/>
  </r>
  <r>
    <n v="317"/>
    <x v="314"/>
    <x v="3"/>
    <n v="162"/>
    <x v="1"/>
    <x v="1"/>
    <x v="10"/>
    <n v="850"/>
  </r>
  <r>
    <n v="318"/>
    <x v="315"/>
    <x v="11"/>
    <n v="161"/>
    <x v="1"/>
    <x v="4"/>
    <x v="12"/>
    <n v="350"/>
  </r>
  <r>
    <n v="319"/>
    <x v="316"/>
    <x v="2"/>
    <n v="160"/>
    <x v="1"/>
    <x v="94"/>
    <x v="5"/>
    <n v="850"/>
  </r>
  <r>
    <n v="320"/>
    <x v="317"/>
    <x v="1"/>
    <n v="155"/>
    <x v="1"/>
    <x v="95"/>
    <x v="52"/>
    <n v="25000"/>
  </r>
  <r>
    <n v="321"/>
    <x v="318"/>
    <x v="0"/>
    <n v="355"/>
    <x v="0"/>
    <x v="67"/>
    <x v="14"/>
    <n v="45566"/>
  </r>
  <r>
    <n v="322"/>
    <x v="319"/>
    <x v="8"/>
    <n v="154"/>
    <x v="1"/>
    <x v="0"/>
    <x v="50"/>
    <n v="18568"/>
  </r>
  <r>
    <n v="323"/>
    <x v="320"/>
    <x v="4"/>
    <n v="154"/>
    <x v="1"/>
    <x v="75"/>
    <x v="96"/>
    <n v="3500"/>
  </r>
  <r>
    <n v="324"/>
    <x v="321"/>
    <x v="1"/>
    <n v="197"/>
    <x v="0"/>
    <x v="0"/>
    <x v="70"/>
    <n v="3500"/>
  </r>
  <r>
    <n v="325"/>
    <x v="322"/>
    <x v="7"/>
    <n v="152"/>
    <x v="0"/>
    <x v="0"/>
    <x v="2"/>
    <n v="350"/>
  </r>
  <r>
    <n v="326"/>
    <x v="323"/>
    <x v="3"/>
    <n v="150"/>
    <x v="1"/>
    <x v="0"/>
    <x v="43"/>
    <n v="3500"/>
  </r>
  <r>
    <n v="327"/>
    <x v="324"/>
    <x v="15"/>
    <n v="149"/>
    <x v="1"/>
    <x v="4"/>
    <x v="38"/>
    <n v="150"/>
  </r>
  <r>
    <n v="328"/>
    <x v="325"/>
    <x v="3"/>
    <n v="149"/>
    <x v="1"/>
    <x v="6"/>
    <x v="6"/>
    <n v="850"/>
  </r>
  <r>
    <n v="329"/>
    <x v="326"/>
    <x v="4"/>
    <n v="149"/>
    <x v="1"/>
    <x v="8"/>
    <x v="18"/>
    <n v="25000"/>
  </r>
  <r>
    <n v="330"/>
    <x v="327"/>
    <x v="2"/>
    <n v="150"/>
    <x v="1"/>
    <x v="0"/>
    <x v="10"/>
    <n v="850"/>
  </r>
  <r>
    <n v="331"/>
    <x v="328"/>
    <x v="1"/>
    <n v="148"/>
    <x v="1"/>
    <x v="36"/>
    <x v="47"/>
    <n v="850"/>
  </r>
  <r>
    <n v="332"/>
    <x v="329"/>
    <x v="0"/>
    <n v="148"/>
    <x v="1"/>
    <x v="9"/>
    <x v="81"/>
    <n v="850"/>
  </r>
  <r>
    <n v="333"/>
    <x v="330"/>
    <x v="11"/>
    <n v="147"/>
    <x v="1"/>
    <x v="17"/>
    <x v="97"/>
    <n v="850"/>
  </r>
  <r>
    <n v="334"/>
    <x v="331"/>
    <x v="4"/>
    <n v="146"/>
    <x v="0"/>
    <x v="11"/>
    <x v="72"/>
    <n v="7500"/>
  </r>
  <r>
    <n v="335"/>
    <x v="332"/>
    <x v="2"/>
    <n v="146"/>
    <x v="0"/>
    <x v="96"/>
    <x v="53"/>
    <n v="350"/>
  </r>
  <r>
    <n v="336"/>
    <x v="333"/>
    <x v="1"/>
    <n v="146"/>
    <x v="0"/>
    <x v="97"/>
    <x v="98"/>
    <n v="350"/>
  </r>
  <r>
    <n v="337"/>
    <x v="334"/>
    <x v="4"/>
    <n v="146"/>
    <x v="1"/>
    <x v="98"/>
    <x v="18"/>
    <n v="850"/>
  </r>
  <r>
    <n v="338"/>
    <x v="335"/>
    <x v="5"/>
    <n v="144"/>
    <x v="1"/>
    <x v="36"/>
    <x v="99"/>
    <n v="3500"/>
  </r>
  <r>
    <n v="339"/>
    <x v="336"/>
    <x v="3"/>
    <n v="144"/>
    <x v="0"/>
    <x v="18"/>
    <x v="11"/>
    <n v="7500"/>
  </r>
  <r>
    <n v="340"/>
    <x v="337"/>
    <x v="0"/>
    <n v="143"/>
    <x v="0"/>
    <x v="99"/>
    <x v="29"/>
    <n v="3500"/>
  </r>
  <r>
    <n v="341"/>
    <x v="338"/>
    <x v="15"/>
    <n v="143"/>
    <x v="1"/>
    <x v="43"/>
    <x v="8"/>
    <n v="150"/>
  </r>
  <r>
    <n v="342"/>
    <x v="339"/>
    <x v="11"/>
    <n v="143"/>
    <x v="1"/>
    <x v="11"/>
    <x v="39"/>
    <n v="7500"/>
  </r>
  <r>
    <n v="343"/>
    <x v="340"/>
    <x v="5"/>
    <n v="143"/>
    <x v="1"/>
    <x v="100"/>
    <x v="100"/>
    <n v="3500"/>
  </r>
  <r>
    <n v="344"/>
    <x v="341"/>
    <x v="3"/>
    <n v="142"/>
    <x v="1"/>
    <x v="36"/>
    <x v="6"/>
    <n v="350"/>
  </r>
  <r>
    <n v="345"/>
    <x v="342"/>
    <x v="8"/>
    <n v="142"/>
    <x v="0"/>
    <x v="18"/>
    <x v="53"/>
    <n v="3500"/>
  </r>
  <r>
    <n v="346"/>
    <x v="343"/>
    <x v="0"/>
    <n v="140"/>
    <x v="1"/>
    <x v="9"/>
    <x v="37"/>
    <n v="3500"/>
  </r>
  <r>
    <n v="347"/>
    <x v="344"/>
    <x v="4"/>
    <n v="139"/>
    <x v="0"/>
    <x v="47"/>
    <x v="53"/>
    <n v="3500"/>
  </r>
  <r>
    <n v="348"/>
    <x v="345"/>
    <x v="21"/>
    <n v="139"/>
    <x v="1"/>
    <x v="63"/>
    <x v="38"/>
    <n v="850"/>
  </r>
  <r>
    <n v="349"/>
    <x v="346"/>
    <x v="3"/>
    <n v="139"/>
    <x v="0"/>
    <x v="101"/>
    <x v="101"/>
    <n v="7500"/>
  </r>
  <r>
    <n v="350"/>
    <x v="347"/>
    <x v="5"/>
    <n v="246"/>
    <x v="1"/>
    <x v="102"/>
    <x v="0"/>
    <n v="850"/>
  </r>
  <r>
    <n v="351"/>
    <x v="348"/>
    <x v="0"/>
    <n v="138"/>
    <x v="0"/>
    <x v="0"/>
    <x v="0"/>
    <n v="350"/>
  </r>
  <r>
    <n v="352"/>
    <x v="349"/>
    <x v="4"/>
    <n v="137"/>
    <x v="1"/>
    <x v="36"/>
    <x v="10"/>
    <n v="350"/>
  </r>
  <r>
    <n v="353"/>
    <x v="350"/>
    <x v="14"/>
    <n v="136"/>
    <x v="1"/>
    <x v="103"/>
    <x v="33"/>
    <n v="850"/>
  </r>
  <r>
    <n v="354"/>
    <x v="351"/>
    <x v="1"/>
    <n v="136"/>
    <x v="1"/>
    <x v="18"/>
    <x v="26"/>
    <n v="850"/>
  </r>
  <r>
    <n v="355"/>
    <x v="352"/>
    <x v="2"/>
    <n v="136"/>
    <x v="1"/>
    <x v="6"/>
    <x v="26"/>
    <n v="3500"/>
  </r>
  <r>
    <n v="356"/>
    <x v="353"/>
    <x v="1"/>
    <n v="135"/>
    <x v="1"/>
    <x v="4"/>
    <x v="8"/>
    <n v="150"/>
  </r>
  <r>
    <n v="357"/>
    <x v="354"/>
    <x v="0"/>
    <n v="135"/>
    <x v="1"/>
    <x v="0"/>
    <x v="0"/>
    <n v="3500"/>
  </r>
  <r>
    <n v="358"/>
    <x v="355"/>
    <x v="8"/>
    <n v="134"/>
    <x v="1"/>
    <x v="104"/>
    <x v="44"/>
    <n v="350"/>
  </r>
  <r>
    <n v="359"/>
    <x v="356"/>
    <x v="0"/>
    <n v="134"/>
    <x v="0"/>
    <x v="18"/>
    <x v="1"/>
    <n v="25000"/>
  </r>
  <r>
    <n v="360"/>
    <x v="357"/>
    <x v="14"/>
    <n v="133"/>
    <x v="1"/>
    <x v="41"/>
    <x v="50"/>
    <n v="3500"/>
  </r>
  <r>
    <n v="361"/>
    <x v="358"/>
    <x v="5"/>
    <n v="132"/>
    <x v="1"/>
    <x v="5"/>
    <x v="10"/>
    <n v="850"/>
  </r>
  <r>
    <n v="362"/>
    <x v="359"/>
    <x v="2"/>
    <n v="131"/>
    <x v="0"/>
    <x v="105"/>
    <x v="26"/>
    <n v="3500"/>
  </r>
  <r>
    <n v="363"/>
    <x v="360"/>
    <x v="3"/>
    <n v="131"/>
    <x v="1"/>
    <x v="5"/>
    <x v="10"/>
    <n v="850"/>
  </r>
  <r>
    <n v="364"/>
    <x v="361"/>
    <x v="16"/>
    <n v="131"/>
    <x v="0"/>
    <x v="0"/>
    <x v="6"/>
    <n v="7500"/>
  </r>
  <r>
    <n v="365"/>
    <x v="362"/>
    <x v="10"/>
    <n v="130"/>
    <x v="1"/>
    <x v="36"/>
    <x v="38"/>
    <n v="150"/>
  </r>
  <r>
    <n v="366"/>
    <x v="363"/>
    <x v="18"/>
    <n v="128"/>
    <x v="0"/>
    <x v="67"/>
    <x v="13"/>
    <n v="350"/>
  </r>
  <r>
    <n v="367"/>
    <x v="364"/>
    <x v="1"/>
    <n v="128"/>
    <x v="0"/>
    <x v="36"/>
    <x v="53"/>
    <n v="3500"/>
  </r>
  <r>
    <n v="368"/>
    <x v="365"/>
    <x v="4"/>
    <n v="128"/>
    <x v="1"/>
    <x v="0"/>
    <x v="37"/>
    <n v="350"/>
  </r>
  <r>
    <n v="369"/>
    <x v="366"/>
    <x v="8"/>
    <n v="128"/>
    <x v="0"/>
    <x v="106"/>
    <x v="86"/>
    <n v="850"/>
  </r>
  <r>
    <n v="370"/>
    <x v="367"/>
    <x v="11"/>
    <n v="127"/>
    <x v="1"/>
    <x v="36"/>
    <x v="72"/>
    <n v="3500"/>
  </r>
  <r>
    <n v="371"/>
    <x v="368"/>
    <x v="0"/>
    <n v="127"/>
    <x v="0"/>
    <x v="11"/>
    <x v="76"/>
    <n v="850"/>
  </r>
  <r>
    <n v="372"/>
    <x v="369"/>
    <x v="5"/>
    <n v="127"/>
    <x v="1"/>
    <x v="47"/>
    <x v="102"/>
    <n v="3500"/>
  </r>
  <r>
    <n v="373"/>
    <x v="370"/>
    <x v="7"/>
    <n v="127"/>
    <x v="0"/>
    <x v="18"/>
    <x v="27"/>
    <n v="350"/>
  </r>
  <r>
    <n v="374"/>
    <x v="371"/>
    <x v="8"/>
    <n v="127"/>
    <x v="1"/>
    <x v="36"/>
    <x v="18"/>
    <n v="150"/>
  </r>
  <r>
    <n v="375"/>
    <x v="372"/>
    <x v="5"/>
    <n v="126"/>
    <x v="1"/>
    <x v="4"/>
    <x v="83"/>
    <n v="850"/>
  </r>
  <r>
    <n v="376"/>
    <x v="373"/>
    <x v="4"/>
    <n v="126"/>
    <x v="0"/>
    <x v="40"/>
    <x v="103"/>
    <n v="3500"/>
  </r>
  <r>
    <n v="377"/>
    <x v="374"/>
    <x v="7"/>
    <n v="126"/>
    <x v="1"/>
    <x v="107"/>
    <x v="38"/>
    <n v="150"/>
  </r>
  <r>
    <n v="378"/>
    <x v="375"/>
    <x v="1"/>
    <n v="125"/>
    <x v="1"/>
    <x v="25"/>
    <x v="104"/>
    <n v="3500"/>
  </r>
  <r>
    <n v="379"/>
    <x v="376"/>
    <x v="11"/>
    <n v="125"/>
    <x v="1"/>
    <x v="4"/>
    <x v="49"/>
    <n v="3500"/>
  </r>
  <r>
    <n v="380"/>
    <x v="377"/>
    <x v="15"/>
    <n v="125"/>
    <x v="1"/>
    <x v="29"/>
    <x v="0"/>
    <n v="350"/>
  </r>
  <r>
    <n v="381"/>
    <x v="378"/>
    <x v="13"/>
    <n v="124"/>
    <x v="0"/>
    <x v="11"/>
    <x v="18"/>
    <n v="850"/>
  </r>
  <r>
    <n v="382"/>
    <x v="379"/>
    <x v="14"/>
    <n v="124"/>
    <x v="1"/>
    <x v="6"/>
    <x v="43"/>
    <n v="850"/>
  </r>
  <r>
    <n v="383"/>
    <x v="380"/>
    <x v="1"/>
    <n v="124"/>
    <x v="1"/>
    <x v="0"/>
    <x v="9"/>
    <n v="150"/>
  </r>
  <r>
    <n v="384"/>
    <x v="381"/>
    <x v="1"/>
    <n v="124"/>
    <x v="1"/>
    <x v="18"/>
    <x v="14"/>
    <n v="350"/>
  </r>
  <r>
    <n v="385"/>
    <x v="382"/>
    <x v="7"/>
    <n v="123"/>
    <x v="1"/>
    <x v="108"/>
    <x v="90"/>
    <n v="150"/>
  </r>
  <r>
    <n v="386"/>
    <x v="383"/>
    <x v="1"/>
    <n v="123"/>
    <x v="1"/>
    <x v="24"/>
    <x v="5"/>
    <n v="3500"/>
  </r>
  <r>
    <n v="387"/>
    <x v="384"/>
    <x v="0"/>
    <n v="123"/>
    <x v="1"/>
    <x v="0"/>
    <x v="50"/>
    <n v="850"/>
  </r>
  <r>
    <n v="388"/>
    <x v="385"/>
    <x v="11"/>
    <n v="122"/>
    <x v="0"/>
    <x v="97"/>
    <x v="105"/>
    <n v="18568"/>
  </r>
  <r>
    <n v="389"/>
    <x v="386"/>
    <x v="13"/>
    <n v="122"/>
    <x v="0"/>
    <x v="0"/>
    <x v="30"/>
    <n v="350"/>
  </r>
  <r>
    <n v="390"/>
    <x v="387"/>
    <x v="4"/>
    <n v="122"/>
    <x v="1"/>
    <x v="109"/>
    <x v="5"/>
    <n v="350"/>
  </r>
  <r>
    <n v="391"/>
    <x v="388"/>
    <x v="5"/>
    <n v="122"/>
    <x v="1"/>
    <x v="0"/>
    <x v="33"/>
    <n v="850"/>
  </r>
  <r>
    <n v="392"/>
    <x v="389"/>
    <x v="20"/>
    <n v="121"/>
    <x v="1"/>
    <x v="46"/>
    <x v="5"/>
    <n v="350"/>
  </r>
  <r>
    <n v="393"/>
    <x v="390"/>
    <x v="1"/>
    <n v="120"/>
    <x v="0"/>
    <x v="15"/>
    <x v="25"/>
    <n v="3500"/>
  </r>
  <r>
    <n v="394"/>
    <x v="391"/>
    <x v="5"/>
    <n v="120"/>
    <x v="0"/>
    <x v="84"/>
    <x v="50"/>
    <n v="3500"/>
  </r>
  <r>
    <n v="395"/>
    <x v="392"/>
    <x v="2"/>
    <n v="119"/>
    <x v="1"/>
    <x v="71"/>
    <x v="9"/>
    <n v="3500"/>
  </r>
  <r>
    <n v="396"/>
    <x v="393"/>
    <x v="3"/>
    <n v="119"/>
    <x v="0"/>
    <x v="110"/>
    <x v="11"/>
    <n v="3500"/>
  </r>
  <r>
    <n v="397"/>
    <x v="394"/>
    <x v="10"/>
    <n v="119"/>
    <x v="1"/>
    <x v="111"/>
    <x v="4"/>
    <n v="850"/>
  </r>
  <r>
    <n v="398"/>
    <x v="395"/>
    <x v="5"/>
    <n v="118"/>
    <x v="1"/>
    <x v="25"/>
    <x v="14"/>
    <n v="3500"/>
  </r>
  <r>
    <n v="399"/>
    <x v="396"/>
    <x v="12"/>
    <n v="118"/>
    <x v="1"/>
    <x v="29"/>
    <x v="45"/>
    <n v="350"/>
  </r>
  <r>
    <n v="400"/>
    <x v="397"/>
    <x v="8"/>
    <n v="117"/>
    <x v="1"/>
    <x v="112"/>
    <x v="86"/>
    <n v="850"/>
  </r>
  <r>
    <n v="401"/>
    <x v="398"/>
    <x v="11"/>
    <n v="117"/>
    <x v="1"/>
    <x v="0"/>
    <x v="28"/>
    <n v="350"/>
  </r>
  <r>
    <n v="402"/>
    <x v="399"/>
    <x v="2"/>
    <n v="117"/>
    <x v="1"/>
    <x v="113"/>
    <x v="12"/>
    <n v="3500"/>
  </r>
  <r>
    <n v="403"/>
    <x v="400"/>
    <x v="4"/>
    <n v="117"/>
    <x v="1"/>
    <x v="85"/>
    <x v="3"/>
    <n v="3500"/>
  </r>
  <r>
    <n v="404"/>
    <x v="401"/>
    <x v="11"/>
    <n v="116"/>
    <x v="0"/>
    <x v="0"/>
    <x v="28"/>
    <n v="850"/>
  </r>
  <r>
    <n v="405"/>
    <x v="402"/>
    <x v="0"/>
    <n v="116"/>
    <x v="1"/>
    <x v="29"/>
    <x v="79"/>
    <n v="25000"/>
  </r>
  <r>
    <n v="406"/>
    <x v="171"/>
    <x v="5"/>
    <n v="116"/>
    <x v="1"/>
    <x v="0"/>
    <x v="14"/>
    <n v="350"/>
  </r>
  <r>
    <n v="407"/>
    <x v="403"/>
    <x v="1"/>
    <n v="115"/>
    <x v="1"/>
    <x v="36"/>
    <x v="30"/>
    <n v="100000"/>
  </r>
  <r>
    <n v="408"/>
    <x v="404"/>
    <x v="15"/>
    <n v="114"/>
    <x v="1"/>
    <x v="29"/>
    <x v="4"/>
    <n v="850"/>
  </r>
  <r>
    <n v="409"/>
    <x v="405"/>
    <x v="11"/>
    <n v="114"/>
    <x v="1"/>
    <x v="18"/>
    <x v="31"/>
    <n v="3500"/>
  </r>
  <r>
    <n v="410"/>
    <x v="406"/>
    <x v="5"/>
    <n v="179"/>
    <x v="5"/>
    <x v="18"/>
    <x v="0"/>
    <n v="3500"/>
  </r>
  <r>
    <n v="411"/>
    <x v="407"/>
    <x v="0"/>
    <n v="113"/>
    <x v="0"/>
    <x v="114"/>
    <x v="106"/>
    <n v="350"/>
  </r>
  <r>
    <n v="412"/>
    <x v="408"/>
    <x v="3"/>
    <n v="113"/>
    <x v="0"/>
    <x v="0"/>
    <x v="29"/>
    <n v="25000"/>
  </r>
  <r>
    <n v="413"/>
    <x v="409"/>
    <x v="3"/>
    <n v="112"/>
    <x v="1"/>
    <x v="5"/>
    <x v="94"/>
    <n v="3500"/>
  </r>
  <r>
    <n v="414"/>
    <x v="410"/>
    <x v="1"/>
    <n v="112"/>
    <x v="1"/>
    <x v="11"/>
    <x v="30"/>
    <n v="3500"/>
  </r>
  <r>
    <n v="415"/>
    <x v="411"/>
    <x v="5"/>
    <n v="112"/>
    <x v="1"/>
    <x v="0"/>
    <x v="8"/>
    <n v="350"/>
  </r>
  <r>
    <n v="416"/>
    <x v="412"/>
    <x v="5"/>
    <n v="111"/>
    <x v="1"/>
    <x v="6"/>
    <x v="38"/>
    <n v="850"/>
  </r>
  <r>
    <n v="417"/>
    <x v="413"/>
    <x v="1"/>
    <n v="111"/>
    <x v="1"/>
    <x v="6"/>
    <x v="19"/>
    <n v="150"/>
  </r>
  <r>
    <n v="418"/>
    <x v="414"/>
    <x v="16"/>
    <n v="110"/>
    <x v="1"/>
    <x v="25"/>
    <x v="28"/>
    <n v="3500"/>
  </r>
  <r>
    <n v="419"/>
    <x v="415"/>
    <x v="0"/>
    <n v="110"/>
    <x v="1"/>
    <x v="3"/>
    <x v="0"/>
    <n v="3500"/>
  </r>
  <r>
    <n v="420"/>
    <x v="416"/>
    <x v="3"/>
    <n v="110"/>
    <x v="1"/>
    <x v="8"/>
    <x v="72"/>
    <n v="850"/>
  </r>
  <r>
    <n v="421"/>
    <x v="417"/>
    <x v="22"/>
    <n v="110"/>
    <x v="0"/>
    <x v="0"/>
    <x v="0"/>
    <n v="150"/>
  </r>
  <r>
    <n v="422"/>
    <x v="418"/>
    <x v="1"/>
    <n v="109"/>
    <x v="1"/>
    <x v="0"/>
    <x v="14"/>
    <n v="850"/>
  </r>
  <r>
    <n v="423"/>
    <x v="419"/>
    <x v="9"/>
    <n v="109"/>
    <x v="1"/>
    <x v="4"/>
    <x v="49"/>
    <n v="18568"/>
  </r>
  <r>
    <n v="424"/>
    <x v="420"/>
    <x v="3"/>
    <n v="109"/>
    <x v="1"/>
    <x v="1"/>
    <x v="12"/>
    <n v="850"/>
  </r>
  <r>
    <n v="425"/>
    <x v="421"/>
    <x v="6"/>
    <n v="108"/>
    <x v="0"/>
    <x v="9"/>
    <x v="30"/>
    <n v="850"/>
  </r>
  <r>
    <n v="426"/>
    <x v="422"/>
    <x v="0"/>
    <n v="108"/>
    <x v="0"/>
    <x v="115"/>
    <x v="107"/>
    <n v="3500"/>
  </r>
  <r>
    <n v="427"/>
    <x v="423"/>
    <x v="4"/>
    <n v="108"/>
    <x v="1"/>
    <x v="116"/>
    <x v="48"/>
    <n v="25000"/>
  </r>
  <r>
    <n v="428"/>
    <x v="424"/>
    <x v="3"/>
    <n v="107"/>
    <x v="1"/>
    <x v="0"/>
    <x v="46"/>
    <n v="3500"/>
  </r>
  <r>
    <n v="429"/>
    <x v="425"/>
    <x v="2"/>
    <n v="106"/>
    <x v="1"/>
    <x v="99"/>
    <x v="19"/>
    <n v="3500"/>
  </r>
  <r>
    <n v="430"/>
    <x v="426"/>
    <x v="0"/>
    <n v="106"/>
    <x v="0"/>
    <x v="0"/>
    <x v="2"/>
    <n v="150"/>
  </r>
  <r>
    <n v="431"/>
    <x v="427"/>
    <x v="1"/>
    <n v="106"/>
    <x v="1"/>
    <x v="69"/>
    <x v="4"/>
    <n v="850"/>
  </r>
  <r>
    <n v="432"/>
    <x v="428"/>
    <x v="2"/>
    <n v="105"/>
    <x v="1"/>
    <x v="117"/>
    <x v="60"/>
    <n v="25000"/>
  </r>
  <r>
    <n v="433"/>
    <x v="429"/>
    <x v="5"/>
    <n v="105"/>
    <x v="3"/>
    <x v="0"/>
    <x v="50"/>
    <n v="3500"/>
  </r>
  <r>
    <n v="434"/>
    <x v="430"/>
    <x v="5"/>
    <n v="104"/>
    <x v="0"/>
    <x v="40"/>
    <x v="108"/>
    <n v="350"/>
  </r>
  <r>
    <n v="435"/>
    <x v="431"/>
    <x v="3"/>
    <n v="104"/>
    <x v="1"/>
    <x v="44"/>
    <x v="0"/>
    <n v="3500"/>
  </r>
  <r>
    <n v="436"/>
    <x v="432"/>
    <x v="9"/>
    <n v="103"/>
    <x v="1"/>
    <x v="6"/>
    <x v="5"/>
    <n v="150"/>
  </r>
  <r>
    <n v="437"/>
    <x v="433"/>
    <x v="11"/>
    <n v="103"/>
    <x v="1"/>
    <x v="29"/>
    <x v="43"/>
    <n v="850"/>
  </r>
  <r>
    <n v="438"/>
    <x v="434"/>
    <x v="0"/>
    <n v="103"/>
    <x v="1"/>
    <x v="118"/>
    <x v="109"/>
    <n v="150"/>
  </r>
  <r>
    <n v="439"/>
    <x v="435"/>
    <x v="4"/>
    <n v="103"/>
    <x v="1"/>
    <x v="119"/>
    <x v="79"/>
    <n v="150"/>
  </r>
  <r>
    <n v="440"/>
    <x v="436"/>
    <x v="3"/>
    <n v="102"/>
    <x v="1"/>
    <x v="120"/>
    <x v="79"/>
    <n v="850"/>
  </r>
  <r>
    <n v="441"/>
    <x v="437"/>
    <x v="4"/>
    <n v="102"/>
    <x v="4"/>
    <x v="6"/>
    <x v="33"/>
    <n v="350"/>
  </r>
  <r>
    <n v="442"/>
    <x v="438"/>
    <x v="0"/>
    <n v="101"/>
    <x v="1"/>
    <x v="44"/>
    <x v="25"/>
    <n v="850"/>
  </r>
  <r>
    <n v="443"/>
    <x v="439"/>
    <x v="2"/>
    <n v="101"/>
    <x v="0"/>
    <x v="6"/>
    <x v="57"/>
    <n v="25000"/>
  </r>
  <r>
    <n v="444"/>
    <x v="440"/>
    <x v="3"/>
    <n v="101"/>
    <x v="1"/>
    <x v="121"/>
    <x v="1"/>
    <n v="3500"/>
  </r>
  <r>
    <n v="445"/>
    <x v="441"/>
    <x v="11"/>
    <n v="100"/>
    <x v="1"/>
    <x v="9"/>
    <x v="1"/>
    <n v="3500"/>
  </r>
  <r>
    <n v="446"/>
    <x v="442"/>
    <x v="0"/>
    <n v="100"/>
    <x v="1"/>
    <x v="44"/>
    <x v="37"/>
    <n v="150"/>
  </r>
  <r>
    <n v="447"/>
    <x v="443"/>
    <x v="12"/>
    <n v="100"/>
    <x v="1"/>
    <x v="0"/>
    <x v="4"/>
    <n v="850"/>
  </r>
  <r>
    <n v="448"/>
    <x v="444"/>
    <x v="7"/>
    <n v="100"/>
    <x v="0"/>
    <x v="122"/>
    <x v="97"/>
    <n v="3500"/>
  </r>
  <r>
    <n v="449"/>
    <x v="445"/>
    <x v="15"/>
    <n v="99"/>
    <x v="1"/>
    <x v="123"/>
    <x v="4"/>
    <n v="350"/>
  </r>
  <r>
    <n v="450"/>
    <x v="446"/>
    <x v="4"/>
    <n v="99"/>
    <x v="1"/>
    <x v="0"/>
    <x v="10"/>
    <n v="150"/>
  </r>
  <r>
    <n v="451"/>
    <x v="447"/>
    <x v="6"/>
    <n v="99"/>
    <x v="0"/>
    <x v="124"/>
    <x v="58"/>
    <n v="25000"/>
  </r>
  <r>
    <n v="452"/>
    <x v="448"/>
    <x v="4"/>
    <n v="98"/>
    <x v="1"/>
    <x v="18"/>
    <x v="43"/>
    <n v="150"/>
  </r>
  <r>
    <n v="453"/>
    <x v="449"/>
    <x v="4"/>
    <n v="98"/>
    <x v="0"/>
    <x v="3"/>
    <x v="44"/>
    <n v="850"/>
  </r>
  <r>
    <n v="454"/>
    <x v="450"/>
    <x v="2"/>
    <n v="98"/>
    <x v="1"/>
    <x v="0"/>
    <x v="43"/>
    <n v="150"/>
  </r>
  <r>
    <n v="455"/>
    <x v="451"/>
    <x v="2"/>
    <n v="97"/>
    <x v="1"/>
    <x v="3"/>
    <x v="9"/>
    <n v="850"/>
  </r>
  <r>
    <n v="456"/>
    <x v="452"/>
    <x v="11"/>
    <n v="97"/>
    <x v="0"/>
    <x v="124"/>
    <x v="110"/>
    <n v="7500"/>
  </r>
  <r>
    <n v="457"/>
    <x v="453"/>
    <x v="11"/>
    <n v="97"/>
    <x v="0"/>
    <x v="9"/>
    <x v="46"/>
    <n v="850"/>
  </r>
  <r>
    <n v="458"/>
    <x v="454"/>
    <x v="7"/>
    <n v="96"/>
    <x v="0"/>
    <x v="0"/>
    <x v="104"/>
    <n v="850"/>
  </r>
  <r>
    <n v="459"/>
    <x v="455"/>
    <x v="10"/>
    <n v="96"/>
    <x v="0"/>
    <x v="84"/>
    <x v="26"/>
    <n v="150"/>
  </r>
  <r>
    <n v="460"/>
    <x v="456"/>
    <x v="4"/>
    <n v="96"/>
    <x v="1"/>
    <x v="125"/>
    <x v="111"/>
    <n v="350"/>
  </r>
  <r>
    <n v="461"/>
    <x v="457"/>
    <x v="15"/>
    <n v="95"/>
    <x v="1"/>
    <x v="5"/>
    <x v="5"/>
    <n v="150"/>
  </r>
  <r>
    <n v="462"/>
    <x v="458"/>
    <x v="5"/>
    <n v="95"/>
    <x v="0"/>
    <x v="126"/>
    <x v="73"/>
    <n v="350"/>
  </r>
  <r>
    <n v="463"/>
    <x v="459"/>
    <x v="0"/>
    <n v="95"/>
    <x v="1"/>
    <x v="127"/>
    <x v="112"/>
    <n v="150"/>
  </r>
  <r>
    <n v="464"/>
    <x v="460"/>
    <x v="3"/>
    <n v="94"/>
    <x v="1"/>
    <x v="36"/>
    <x v="49"/>
    <n v="350"/>
  </r>
  <r>
    <n v="465"/>
    <x v="461"/>
    <x v="6"/>
    <n v="94"/>
    <x v="1"/>
    <x v="128"/>
    <x v="56"/>
    <n v="850"/>
  </r>
  <r>
    <n v="466"/>
    <x v="462"/>
    <x v="15"/>
    <n v="94"/>
    <x v="1"/>
    <x v="34"/>
    <x v="50"/>
    <n v="150"/>
  </r>
  <r>
    <n v="467"/>
    <x v="463"/>
    <x v="0"/>
    <n v="299"/>
    <x v="1"/>
    <x v="8"/>
    <x v="113"/>
    <n v="3500"/>
  </r>
  <r>
    <n v="468"/>
    <x v="464"/>
    <x v="14"/>
    <n v="93"/>
    <x v="1"/>
    <x v="6"/>
    <x v="114"/>
    <n v="850"/>
  </r>
  <r>
    <n v="469"/>
    <x v="465"/>
    <x v="3"/>
    <n v="93"/>
    <x v="1"/>
    <x v="18"/>
    <x v="14"/>
    <n v="3500"/>
  </r>
  <r>
    <n v="470"/>
    <x v="466"/>
    <x v="20"/>
    <n v="93"/>
    <x v="1"/>
    <x v="44"/>
    <x v="45"/>
    <n v="18568"/>
  </r>
  <r>
    <n v="471"/>
    <x v="467"/>
    <x v="2"/>
    <n v="93"/>
    <x v="1"/>
    <x v="11"/>
    <x v="53"/>
    <n v="350"/>
  </r>
  <r>
    <n v="472"/>
    <x v="468"/>
    <x v="1"/>
    <n v="92"/>
    <x v="1"/>
    <x v="63"/>
    <x v="90"/>
    <n v="3500"/>
  </r>
  <r>
    <n v="473"/>
    <x v="469"/>
    <x v="19"/>
    <n v="91"/>
    <x v="1"/>
    <x v="5"/>
    <x v="26"/>
    <n v="150"/>
  </r>
  <r>
    <n v="474"/>
    <x v="470"/>
    <x v="3"/>
    <n v="91"/>
    <x v="1"/>
    <x v="8"/>
    <x v="65"/>
    <n v="350"/>
  </r>
  <r>
    <n v="475"/>
    <x v="471"/>
    <x v="7"/>
    <n v="91"/>
    <x v="1"/>
    <x v="129"/>
    <x v="8"/>
    <n v="850"/>
  </r>
  <r>
    <n v="476"/>
    <x v="472"/>
    <x v="2"/>
    <n v="91"/>
    <x v="0"/>
    <x v="130"/>
    <x v="114"/>
    <n v="850"/>
  </r>
  <r>
    <n v="477"/>
    <x v="473"/>
    <x v="6"/>
    <n v="91"/>
    <x v="1"/>
    <x v="7"/>
    <x v="43"/>
    <n v="150"/>
  </r>
  <r>
    <n v="478"/>
    <x v="474"/>
    <x v="5"/>
    <n v="91"/>
    <x v="1"/>
    <x v="18"/>
    <x v="43"/>
    <n v="350"/>
  </r>
  <r>
    <n v="479"/>
    <x v="475"/>
    <x v="7"/>
    <n v="91"/>
    <x v="1"/>
    <x v="18"/>
    <x v="43"/>
    <n v="850"/>
  </r>
  <r>
    <n v="480"/>
    <x v="476"/>
    <x v="8"/>
    <n v="90"/>
    <x v="1"/>
    <x v="5"/>
    <x v="5"/>
    <n v="350"/>
  </r>
  <r>
    <n v="481"/>
    <x v="477"/>
    <x v="10"/>
    <n v="89"/>
    <x v="1"/>
    <x v="0"/>
    <x v="86"/>
    <n v="150"/>
  </r>
  <r>
    <n v="482"/>
    <x v="478"/>
    <x v="3"/>
    <n v="89"/>
    <x v="1"/>
    <x v="18"/>
    <x v="50"/>
    <n v="350"/>
  </r>
  <r>
    <n v="483"/>
    <x v="479"/>
    <x v="11"/>
    <n v="89"/>
    <x v="1"/>
    <x v="34"/>
    <x v="8"/>
    <n v="850"/>
  </r>
  <r>
    <n v="484"/>
    <x v="480"/>
    <x v="1"/>
    <n v="180"/>
    <x v="1"/>
    <x v="18"/>
    <x v="88"/>
    <n v="25000"/>
  </r>
  <r>
    <n v="485"/>
    <x v="481"/>
    <x v="1"/>
    <n v="88"/>
    <x v="1"/>
    <x v="25"/>
    <x v="14"/>
    <n v="850"/>
  </r>
  <r>
    <n v="486"/>
    <x v="482"/>
    <x v="14"/>
    <n v="88"/>
    <x v="0"/>
    <x v="29"/>
    <x v="47"/>
    <n v="350"/>
  </r>
  <r>
    <n v="487"/>
    <x v="483"/>
    <x v="7"/>
    <n v="88"/>
    <x v="0"/>
    <x v="44"/>
    <x v="81"/>
    <n v="850"/>
  </r>
  <r>
    <n v="488"/>
    <x v="484"/>
    <x v="4"/>
    <n v="88"/>
    <x v="1"/>
    <x v="131"/>
    <x v="0"/>
    <n v="150"/>
  </r>
  <r>
    <n v="489"/>
    <x v="485"/>
    <x v="3"/>
    <n v="88"/>
    <x v="1"/>
    <x v="9"/>
    <x v="50"/>
    <n v="150"/>
  </r>
  <r>
    <n v="490"/>
    <x v="486"/>
    <x v="11"/>
    <n v="87"/>
    <x v="0"/>
    <x v="84"/>
    <x v="8"/>
    <n v="350"/>
  </r>
  <r>
    <n v="491"/>
    <x v="487"/>
    <x v="1"/>
    <n v="87"/>
    <x v="1"/>
    <x v="1"/>
    <x v="49"/>
    <n v="18568"/>
  </r>
  <r>
    <n v="492"/>
    <x v="488"/>
    <x v="0"/>
    <n v="87"/>
    <x v="0"/>
    <x v="132"/>
    <x v="47"/>
    <n v="150"/>
  </r>
  <r>
    <n v="493"/>
    <x v="489"/>
    <x v="8"/>
    <n v="87"/>
    <x v="2"/>
    <x v="0"/>
    <x v="26"/>
    <n v="850"/>
  </r>
  <r>
    <n v="494"/>
    <x v="490"/>
    <x v="20"/>
    <n v="87"/>
    <x v="0"/>
    <x v="84"/>
    <x v="2"/>
    <n v="150"/>
  </r>
  <r>
    <n v="495"/>
    <x v="491"/>
    <x v="1"/>
    <n v="86"/>
    <x v="0"/>
    <x v="3"/>
    <x v="30"/>
    <n v="350"/>
  </r>
  <r>
    <n v="496"/>
    <x v="492"/>
    <x v="2"/>
    <n v="86"/>
    <x v="0"/>
    <x v="0"/>
    <x v="40"/>
    <n v="3500"/>
  </r>
  <r>
    <n v="497"/>
    <x v="493"/>
    <x v="1"/>
    <n v="86"/>
    <x v="0"/>
    <x v="84"/>
    <x v="38"/>
    <n v="150"/>
  </r>
  <r>
    <n v="498"/>
    <x v="494"/>
    <x v="5"/>
    <n v="85"/>
    <x v="1"/>
    <x v="24"/>
    <x v="25"/>
    <n v="3500"/>
  </r>
  <r>
    <n v="499"/>
    <x v="495"/>
    <x v="14"/>
    <n v="85"/>
    <x v="1"/>
    <x v="4"/>
    <x v="38"/>
    <n v="150"/>
  </r>
  <r>
    <n v="500"/>
    <x v="496"/>
    <x v="21"/>
    <n v="85"/>
    <x v="1"/>
    <x v="22"/>
    <x v="12"/>
    <n v="350"/>
  </r>
  <r>
    <n v="501"/>
    <x v="497"/>
    <x v="7"/>
    <n v="85"/>
    <x v="1"/>
    <x v="34"/>
    <x v="81"/>
    <n v="3500"/>
  </r>
  <r>
    <n v="502"/>
    <x v="498"/>
    <x v="2"/>
    <n v="85"/>
    <x v="1"/>
    <x v="0"/>
    <x v="19"/>
    <n v="150"/>
  </r>
  <r>
    <n v="503"/>
    <x v="499"/>
    <x v="6"/>
    <n v="84"/>
    <x v="3"/>
    <x v="0"/>
    <x v="5"/>
    <n v="350"/>
  </r>
  <r>
    <n v="504"/>
    <x v="500"/>
    <x v="7"/>
    <n v="84"/>
    <x v="1"/>
    <x v="29"/>
    <x v="28"/>
    <n v="3500"/>
  </r>
  <r>
    <n v="505"/>
    <x v="501"/>
    <x v="4"/>
    <n v="84"/>
    <x v="1"/>
    <x v="1"/>
    <x v="12"/>
    <n v="3500"/>
  </r>
  <r>
    <n v="506"/>
    <x v="502"/>
    <x v="0"/>
    <n v="84"/>
    <x v="0"/>
    <x v="110"/>
    <x v="14"/>
    <n v="350"/>
  </r>
  <r>
    <n v="507"/>
    <x v="503"/>
    <x v="10"/>
    <n v="84"/>
    <x v="1"/>
    <x v="6"/>
    <x v="8"/>
    <n v="850"/>
  </r>
  <r>
    <n v="508"/>
    <x v="504"/>
    <x v="1"/>
    <n v="84"/>
    <x v="1"/>
    <x v="0"/>
    <x v="86"/>
    <n v="350"/>
  </r>
  <r>
    <n v="509"/>
    <x v="505"/>
    <x v="11"/>
    <n v="84"/>
    <x v="0"/>
    <x v="133"/>
    <x v="39"/>
    <n v="350"/>
  </r>
  <r>
    <n v="510"/>
    <x v="506"/>
    <x v="0"/>
    <n v="84"/>
    <x v="0"/>
    <x v="0"/>
    <x v="49"/>
    <n v="350"/>
  </r>
  <r>
    <n v="511"/>
    <x v="507"/>
    <x v="1"/>
    <n v="84"/>
    <x v="0"/>
    <x v="0"/>
    <x v="72"/>
    <n v="850"/>
  </r>
  <r>
    <n v="512"/>
    <x v="508"/>
    <x v="8"/>
    <n v="84"/>
    <x v="0"/>
    <x v="0"/>
    <x v="28"/>
    <n v="150"/>
  </r>
  <r>
    <n v="513"/>
    <x v="509"/>
    <x v="11"/>
    <n v="87"/>
    <x v="1"/>
    <x v="105"/>
    <x v="4"/>
    <n v="350"/>
  </r>
  <r>
    <n v="514"/>
    <x v="510"/>
    <x v="9"/>
    <n v="83"/>
    <x v="1"/>
    <x v="14"/>
    <x v="47"/>
    <n v="850"/>
  </r>
  <r>
    <n v="515"/>
    <x v="511"/>
    <x v="3"/>
    <n v="83"/>
    <x v="1"/>
    <x v="11"/>
    <x v="89"/>
    <n v="150"/>
  </r>
  <r>
    <n v="516"/>
    <x v="512"/>
    <x v="12"/>
    <n v="83"/>
    <x v="1"/>
    <x v="134"/>
    <x v="9"/>
    <n v="350"/>
  </r>
  <r>
    <n v="517"/>
    <x v="513"/>
    <x v="6"/>
    <n v="83"/>
    <x v="0"/>
    <x v="135"/>
    <x v="86"/>
    <n v="850"/>
  </r>
  <r>
    <n v="518"/>
    <x v="514"/>
    <x v="3"/>
    <n v="83"/>
    <x v="1"/>
    <x v="0"/>
    <x v="26"/>
    <n v="25000"/>
  </r>
  <r>
    <n v="519"/>
    <x v="515"/>
    <x v="8"/>
    <n v="83"/>
    <x v="1"/>
    <x v="17"/>
    <x v="9"/>
    <n v="850"/>
  </r>
  <r>
    <n v="520"/>
    <x v="516"/>
    <x v="7"/>
    <n v="83"/>
    <x v="1"/>
    <x v="29"/>
    <x v="86"/>
    <n v="850"/>
  </r>
  <r>
    <n v="521"/>
    <x v="517"/>
    <x v="14"/>
    <n v="82"/>
    <x v="1"/>
    <x v="44"/>
    <x v="44"/>
    <n v="150"/>
  </r>
  <r>
    <n v="522"/>
    <x v="518"/>
    <x v="0"/>
    <n v="82"/>
    <x v="1"/>
    <x v="136"/>
    <x v="63"/>
    <n v="350"/>
  </r>
  <r>
    <n v="523"/>
    <x v="519"/>
    <x v="11"/>
    <n v="82"/>
    <x v="1"/>
    <x v="29"/>
    <x v="4"/>
    <n v="350"/>
  </r>
  <r>
    <n v="524"/>
    <x v="520"/>
    <x v="0"/>
    <n v="82"/>
    <x v="1"/>
    <x v="0"/>
    <x v="19"/>
    <n v="350"/>
  </r>
  <r>
    <n v="525"/>
    <x v="521"/>
    <x v="18"/>
    <n v="82"/>
    <x v="1"/>
    <x v="9"/>
    <x v="38"/>
    <n v="850"/>
  </r>
  <r>
    <n v="526"/>
    <x v="522"/>
    <x v="0"/>
    <n v="81"/>
    <x v="1"/>
    <x v="137"/>
    <x v="18"/>
    <n v="350"/>
  </r>
  <r>
    <n v="527"/>
    <x v="523"/>
    <x v="15"/>
    <n v="81"/>
    <x v="1"/>
    <x v="25"/>
    <x v="26"/>
    <n v="150"/>
  </r>
  <r>
    <n v="528"/>
    <x v="524"/>
    <x v="3"/>
    <n v="81"/>
    <x v="0"/>
    <x v="36"/>
    <x v="47"/>
    <n v="350"/>
  </r>
  <r>
    <n v="529"/>
    <x v="525"/>
    <x v="10"/>
    <n v="81"/>
    <x v="0"/>
    <x v="0"/>
    <x v="62"/>
    <n v="350"/>
  </r>
  <r>
    <n v="530"/>
    <x v="526"/>
    <x v="0"/>
    <n v="81"/>
    <x v="1"/>
    <x v="0"/>
    <x v="37"/>
    <n v="150"/>
  </r>
  <r>
    <n v="531"/>
    <x v="527"/>
    <x v="6"/>
    <n v="80"/>
    <x v="1"/>
    <x v="0"/>
    <x v="8"/>
    <n v="350"/>
  </r>
  <r>
    <n v="532"/>
    <x v="528"/>
    <x v="4"/>
    <n v="80"/>
    <x v="1"/>
    <x v="6"/>
    <x v="38"/>
    <n v="350"/>
  </r>
  <r>
    <n v="533"/>
    <x v="529"/>
    <x v="7"/>
    <n v="80"/>
    <x v="1"/>
    <x v="29"/>
    <x v="38"/>
    <n v="350"/>
  </r>
  <r>
    <n v="534"/>
    <x v="530"/>
    <x v="2"/>
    <n v="79"/>
    <x v="0"/>
    <x v="18"/>
    <x v="14"/>
    <n v="3500"/>
  </r>
  <r>
    <n v="535"/>
    <x v="531"/>
    <x v="8"/>
    <n v="79"/>
    <x v="1"/>
    <x v="6"/>
    <x v="29"/>
    <n v="850"/>
  </r>
  <r>
    <n v="536"/>
    <x v="532"/>
    <x v="8"/>
    <n v="78"/>
    <x v="1"/>
    <x v="6"/>
    <x v="33"/>
    <n v="350"/>
  </r>
  <r>
    <n v="537"/>
    <x v="533"/>
    <x v="11"/>
    <n v="78"/>
    <x v="1"/>
    <x v="18"/>
    <x v="18"/>
    <n v="3500"/>
  </r>
  <r>
    <n v="538"/>
    <x v="534"/>
    <x v="8"/>
    <n v="78"/>
    <x v="0"/>
    <x v="0"/>
    <x v="9"/>
    <n v="350"/>
  </r>
  <r>
    <n v="539"/>
    <x v="535"/>
    <x v="10"/>
    <n v="78"/>
    <x v="1"/>
    <x v="9"/>
    <x v="33"/>
    <n v="350"/>
  </r>
  <r>
    <n v="540"/>
    <x v="536"/>
    <x v="9"/>
    <n v="78"/>
    <x v="1"/>
    <x v="25"/>
    <x v="18"/>
    <n v="3500"/>
  </r>
  <r>
    <n v="541"/>
    <x v="537"/>
    <x v="0"/>
    <n v="77"/>
    <x v="0"/>
    <x v="138"/>
    <x v="11"/>
    <n v="850"/>
  </r>
  <r>
    <n v="542"/>
    <x v="538"/>
    <x v="14"/>
    <n v="77"/>
    <x v="1"/>
    <x v="47"/>
    <x v="21"/>
    <n v="350"/>
  </r>
  <r>
    <n v="543"/>
    <x v="539"/>
    <x v="4"/>
    <n v="77"/>
    <x v="1"/>
    <x v="6"/>
    <x v="9"/>
    <n v="850"/>
  </r>
  <r>
    <n v="544"/>
    <x v="540"/>
    <x v="6"/>
    <n v="77"/>
    <x v="1"/>
    <x v="63"/>
    <x v="43"/>
    <n v="850"/>
  </r>
  <r>
    <n v="545"/>
    <x v="541"/>
    <x v="3"/>
    <n v="77"/>
    <x v="0"/>
    <x v="12"/>
    <x v="115"/>
    <n v="3500"/>
  </r>
  <r>
    <n v="546"/>
    <x v="542"/>
    <x v="3"/>
    <n v="77"/>
    <x v="1"/>
    <x v="139"/>
    <x v="0"/>
    <n v="3500"/>
  </r>
  <r>
    <n v="547"/>
    <x v="543"/>
    <x v="15"/>
    <n v="77"/>
    <x v="1"/>
    <x v="127"/>
    <x v="106"/>
    <n v="45566"/>
  </r>
  <r>
    <n v="548"/>
    <x v="544"/>
    <x v="1"/>
    <n v="77"/>
    <x v="0"/>
    <x v="140"/>
    <x v="116"/>
    <n v="350"/>
  </r>
  <r>
    <n v="549"/>
    <x v="545"/>
    <x v="6"/>
    <n v="402"/>
    <x v="0"/>
    <x v="63"/>
    <x v="89"/>
    <n v="150"/>
  </r>
  <r>
    <n v="550"/>
    <x v="546"/>
    <x v="6"/>
    <n v="76"/>
    <x v="0"/>
    <x v="44"/>
    <x v="117"/>
    <n v="45566"/>
  </r>
  <r>
    <n v="551"/>
    <x v="547"/>
    <x v="10"/>
    <n v="76"/>
    <x v="1"/>
    <x v="18"/>
    <x v="44"/>
    <n v="18568"/>
  </r>
  <r>
    <n v="552"/>
    <x v="548"/>
    <x v="8"/>
    <n v="76"/>
    <x v="1"/>
    <x v="6"/>
    <x v="45"/>
    <n v="150"/>
  </r>
  <r>
    <n v="553"/>
    <x v="549"/>
    <x v="11"/>
    <n v="76"/>
    <x v="1"/>
    <x v="9"/>
    <x v="118"/>
    <n v="3500"/>
  </r>
  <r>
    <n v="554"/>
    <x v="550"/>
    <x v="15"/>
    <n v="76"/>
    <x v="0"/>
    <x v="141"/>
    <x v="93"/>
    <n v="25000"/>
  </r>
  <r>
    <n v="555"/>
    <x v="551"/>
    <x v="13"/>
    <n v="76"/>
    <x v="1"/>
    <x v="115"/>
    <x v="89"/>
    <n v="150"/>
  </r>
  <r>
    <n v="556"/>
    <x v="552"/>
    <x v="14"/>
    <n v="76"/>
    <x v="1"/>
    <x v="18"/>
    <x v="89"/>
    <n v="3500"/>
  </r>
  <r>
    <n v="557"/>
    <x v="553"/>
    <x v="0"/>
    <n v="75"/>
    <x v="0"/>
    <x v="0"/>
    <x v="79"/>
    <n v="3500"/>
  </r>
  <r>
    <n v="558"/>
    <x v="554"/>
    <x v="1"/>
    <n v="75"/>
    <x v="1"/>
    <x v="34"/>
    <x v="94"/>
    <n v="150"/>
  </r>
  <r>
    <n v="559"/>
    <x v="555"/>
    <x v="2"/>
    <n v="75"/>
    <x v="1"/>
    <x v="18"/>
    <x v="98"/>
    <n v="3500"/>
  </r>
  <r>
    <n v="560"/>
    <x v="556"/>
    <x v="7"/>
    <n v="74"/>
    <x v="1"/>
    <x v="0"/>
    <x v="43"/>
    <n v="350"/>
  </r>
  <r>
    <n v="561"/>
    <x v="557"/>
    <x v="14"/>
    <n v="74"/>
    <x v="0"/>
    <x v="1"/>
    <x v="119"/>
    <n v="3500"/>
  </r>
  <r>
    <n v="562"/>
    <x v="558"/>
    <x v="0"/>
    <n v="74"/>
    <x v="4"/>
    <x v="18"/>
    <x v="43"/>
    <n v="850"/>
  </r>
  <r>
    <n v="563"/>
    <x v="559"/>
    <x v="7"/>
    <n v="74"/>
    <x v="1"/>
    <x v="6"/>
    <x v="53"/>
    <n v="350"/>
  </r>
  <r>
    <n v="564"/>
    <x v="560"/>
    <x v="4"/>
    <n v="74"/>
    <x v="1"/>
    <x v="9"/>
    <x v="17"/>
    <n v="850"/>
  </r>
  <r>
    <n v="565"/>
    <x v="561"/>
    <x v="7"/>
    <n v="74"/>
    <x v="1"/>
    <x v="142"/>
    <x v="12"/>
    <n v="850"/>
  </r>
  <r>
    <n v="566"/>
    <x v="562"/>
    <x v="8"/>
    <n v="73"/>
    <x v="1"/>
    <x v="63"/>
    <x v="39"/>
    <n v="3500"/>
  </r>
  <r>
    <n v="567"/>
    <x v="563"/>
    <x v="4"/>
    <n v="73"/>
    <x v="4"/>
    <x v="36"/>
    <x v="49"/>
    <n v="350"/>
  </r>
  <r>
    <n v="568"/>
    <x v="564"/>
    <x v="18"/>
    <n v="73"/>
    <x v="1"/>
    <x v="6"/>
    <x v="8"/>
    <n v="350"/>
  </r>
  <r>
    <n v="569"/>
    <x v="565"/>
    <x v="0"/>
    <n v="72"/>
    <x v="0"/>
    <x v="143"/>
    <x v="15"/>
    <n v="150"/>
  </r>
  <r>
    <n v="570"/>
    <x v="566"/>
    <x v="20"/>
    <n v="72"/>
    <x v="1"/>
    <x v="26"/>
    <x v="5"/>
    <n v="18568"/>
  </r>
  <r>
    <n v="571"/>
    <x v="567"/>
    <x v="1"/>
    <n v="72"/>
    <x v="1"/>
    <x v="144"/>
    <x v="37"/>
    <n v="350"/>
  </r>
  <r>
    <n v="572"/>
    <x v="568"/>
    <x v="10"/>
    <n v="72"/>
    <x v="1"/>
    <x v="9"/>
    <x v="81"/>
    <n v="150"/>
  </r>
  <r>
    <n v="573"/>
    <x v="569"/>
    <x v="23"/>
    <n v="72"/>
    <x v="1"/>
    <x v="41"/>
    <x v="47"/>
    <n v="150"/>
  </r>
  <r>
    <n v="574"/>
    <x v="565"/>
    <x v="0"/>
    <n v="72"/>
    <x v="0"/>
    <x v="143"/>
    <x v="15"/>
    <n v="150"/>
  </r>
  <r>
    <n v="575"/>
    <x v="570"/>
    <x v="11"/>
    <n v="71"/>
    <x v="1"/>
    <x v="0"/>
    <x v="4"/>
    <n v="150"/>
  </r>
  <r>
    <n v="576"/>
    <x v="571"/>
    <x v="2"/>
    <n v="71"/>
    <x v="1"/>
    <x v="0"/>
    <x v="4"/>
    <n v="350"/>
  </r>
  <r>
    <n v="577"/>
    <x v="572"/>
    <x v="8"/>
    <n v="71"/>
    <x v="1"/>
    <x v="6"/>
    <x v="19"/>
    <n v="150"/>
  </r>
  <r>
    <n v="578"/>
    <x v="573"/>
    <x v="10"/>
    <n v="71"/>
    <x v="0"/>
    <x v="25"/>
    <x v="33"/>
    <n v="350"/>
  </r>
  <r>
    <n v="579"/>
    <x v="574"/>
    <x v="7"/>
    <n v="71"/>
    <x v="1"/>
    <x v="5"/>
    <x v="89"/>
    <n v="150"/>
  </r>
  <r>
    <n v="580"/>
    <x v="575"/>
    <x v="5"/>
    <n v="70"/>
    <x v="1"/>
    <x v="34"/>
    <x v="46"/>
    <n v="850"/>
  </r>
  <r>
    <n v="581"/>
    <x v="576"/>
    <x v="0"/>
    <n v="70"/>
    <x v="0"/>
    <x v="0"/>
    <x v="120"/>
    <n v="850"/>
  </r>
  <r>
    <n v="582"/>
    <x v="577"/>
    <x v="8"/>
    <n v="70"/>
    <x v="1"/>
    <x v="29"/>
    <x v="0"/>
    <n v="350"/>
  </r>
  <r>
    <n v="583"/>
    <x v="578"/>
    <x v="12"/>
    <n v="69"/>
    <x v="1"/>
    <x v="145"/>
    <x v="33"/>
    <n v="150"/>
  </r>
  <r>
    <n v="584"/>
    <x v="579"/>
    <x v="10"/>
    <n v="69"/>
    <x v="0"/>
    <x v="18"/>
    <x v="0"/>
    <n v="350"/>
  </r>
  <r>
    <n v="585"/>
    <x v="580"/>
    <x v="6"/>
    <n v="69"/>
    <x v="1"/>
    <x v="71"/>
    <x v="49"/>
    <n v="150"/>
  </r>
  <r>
    <n v="586"/>
    <x v="581"/>
    <x v="11"/>
    <n v="69"/>
    <x v="1"/>
    <x v="18"/>
    <x v="33"/>
    <n v="150"/>
  </r>
  <r>
    <n v="587"/>
    <x v="582"/>
    <x v="14"/>
    <n v="69"/>
    <x v="1"/>
    <x v="0"/>
    <x v="14"/>
    <n v="350"/>
  </r>
  <r>
    <n v="588"/>
    <x v="583"/>
    <x v="3"/>
    <n v="69"/>
    <x v="0"/>
    <x v="0"/>
    <x v="72"/>
    <n v="850"/>
  </r>
  <r>
    <n v="589"/>
    <x v="584"/>
    <x v="0"/>
    <n v="69"/>
    <x v="0"/>
    <x v="0"/>
    <x v="121"/>
    <n v="150"/>
  </r>
  <r>
    <n v="590"/>
    <x v="585"/>
    <x v="7"/>
    <n v="69"/>
    <x v="1"/>
    <x v="36"/>
    <x v="19"/>
    <n v="150"/>
  </r>
  <r>
    <n v="591"/>
    <x v="586"/>
    <x v="3"/>
    <n v="69"/>
    <x v="1"/>
    <x v="146"/>
    <x v="28"/>
    <n v="350"/>
  </r>
  <r>
    <n v="592"/>
    <x v="587"/>
    <x v="3"/>
    <n v="68"/>
    <x v="0"/>
    <x v="0"/>
    <x v="15"/>
    <n v="850"/>
  </r>
  <r>
    <n v="593"/>
    <x v="588"/>
    <x v="3"/>
    <n v="68"/>
    <x v="0"/>
    <x v="71"/>
    <x v="102"/>
    <n v="350"/>
  </r>
  <r>
    <n v="594"/>
    <x v="589"/>
    <x v="5"/>
    <n v="68"/>
    <x v="0"/>
    <x v="147"/>
    <x v="95"/>
    <n v="350"/>
  </r>
  <r>
    <n v="595"/>
    <x v="590"/>
    <x v="3"/>
    <n v="68"/>
    <x v="1"/>
    <x v="105"/>
    <x v="37"/>
    <n v="350"/>
  </r>
  <r>
    <n v="596"/>
    <x v="591"/>
    <x v="8"/>
    <n v="68"/>
    <x v="0"/>
    <x v="106"/>
    <x v="89"/>
    <n v="150"/>
  </r>
  <r>
    <n v="597"/>
    <x v="592"/>
    <x v="3"/>
    <n v="68"/>
    <x v="1"/>
    <x v="148"/>
    <x v="44"/>
    <n v="18568"/>
  </r>
  <r>
    <n v="598"/>
    <x v="593"/>
    <x v="3"/>
    <n v="68"/>
    <x v="1"/>
    <x v="149"/>
    <x v="45"/>
    <n v="350"/>
  </r>
  <r>
    <n v="599"/>
    <x v="594"/>
    <x v="2"/>
    <n v="68"/>
    <x v="1"/>
    <x v="4"/>
    <x v="10"/>
    <n v="350"/>
  </r>
  <r>
    <n v="600"/>
    <x v="595"/>
    <x v="3"/>
    <n v="67"/>
    <x v="6"/>
    <x v="27"/>
    <x v="90"/>
    <n v="350"/>
  </r>
  <r>
    <n v="601"/>
    <x v="596"/>
    <x v="2"/>
    <n v="67"/>
    <x v="1"/>
    <x v="46"/>
    <x v="64"/>
    <n v="3500"/>
  </r>
  <r>
    <n v="602"/>
    <x v="597"/>
    <x v="0"/>
    <n v="67"/>
    <x v="1"/>
    <x v="150"/>
    <x v="53"/>
    <n v="350"/>
  </r>
  <r>
    <n v="603"/>
    <x v="598"/>
    <x v="8"/>
    <n v="67"/>
    <x v="1"/>
    <x v="6"/>
    <x v="0"/>
    <n v="3500"/>
  </r>
  <r>
    <n v="604"/>
    <x v="599"/>
    <x v="8"/>
    <n v="66"/>
    <x v="1"/>
    <x v="6"/>
    <x v="38"/>
    <n v="350"/>
  </r>
  <r>
    <n v="605"/>
    <x v="600"/>
    <x v="10"/>
    <n v="66"/>
    <x v="0"/>
    <x v="27"/>
    <x v="96"/>
    <n v="150"/>
  </r>
  <r>
    <n v="606"/>
    <x v="601"/>
    <x v="7"/>
    <n v="66"/>
    <x v="1"/>
    <x v="18"/>
    <x v="37"/>
    <n v="350"/>
  </r>
  <r>
    <n v="607"/>
    <x v="602"/>
    <x v="6"/>
    <n v="66"/>
    <x v="1"/>
    <x v="4"/>
    <x v="33"/>
    <n v="150"/>
  </r>
  <r>
    <n v="608"/>
    <x v="603"/>
    <x v="1"/>
    <n v="66"/>
    <x v="1"/>
    <x v="1"/>
    <x v="43"/>
    <n v="150"/>
  </r>
  <r>
    <n v="609"/>
    <x v="604"/>
    <x v="3"/>
    <n v="66"/>
    <x v="1"/>
    <x v="121"/>
    <x v="14"/>
    <n v="150"/>
  </r>
  <r>
    <n v="610"/>
    <x v="605"/>
    <x v="0"/>
    <n v="66"/>
    <x v="1"/>
    <x v="56"/>
    <x v="6"/>
    <n v="150"/>
  </r>
  <r>
    <n v="611"/>
    <x v="606"/>
    <x v="4"/>
    <n v="66"/>
    <x v="1"/>
    <x v="87"/>
    <x v="37"/>
    <n v="18568"/>
  </r>
  <r>
    <n v="612"/>
    <x v="607"/>
    <x v="6"/>
    <n v="66"/>
    <x v="1"/>
    <x v="151"/>
    <x v="72"/>
    <n v="350"/>
  </r>
  <r>
    <n v="613"/>
    <x v="608"/>
    <x v="16"/>
    <n v="66"/>
    <x v="1"/>
    <x v="152"/>
    <x v="122"/>
    <n v="3500"/>
  </r>
  <r>
    <n v="614"/>
    <x v="609"/>
    <x v="8"/>
    <n v="65"/>
    <x v="1"/>
    <x v="153"/>
    <x v="12"/>
    <n v="350"/>
  </r>
  <r>
    <n v="615"/>
    <x v="610"/>
    <x v="7"/>
    <n v="65"/>
    <x v="1"/>
    <x v="7"/>
    <x v="96"/>
    <n v="350"/>
  </r>
  <r>
    <n v="616"/>
    <x v="611"/>
    <x v="3"/>
    <n v="65"/>
    <x v="1"/>
    <x v="36"/>
    <x v="43"/>
    <n v="350"/>
  </r>
  <r>
    <n v="617"/>
    <x v="612"/>
    <x v="2"/>
    <n v="65"/>
    <x v="1"/>
    <x v="154"/>
    <x v="1"/>
    <n v="350"/>
  </r>
  <r>
    <n v="618"/>
    <x v="613"/>
    <x v="17"/>
    <n v="65"/>
    <x v="1"/>
    <x v="155"/>
    <x v="10"/>
    <n v="150"/>
  </r>
  <r>
    <n v="619"/>
    <x v="614"/>
    <x v="19"/>
    <n v="255"/>
    <x v="1"/>
    <x v="126"/>
    <x v="123"/>
    <n v="18568"/>
  </r>
  <r>
    <n v="620"/>
    <x v="615"/>
    <x v="14"/>
    <n v="64"/>
    <x v="1"/>
    <x v="156"/>
    <x v="55"/>
    <n v="25000"/>
  </r>
  <r>
    <n v="621"/>
    <x v="616"/>
    <x v="4"/>
    <n v="64"/>
    <x v="1"/>
    <x v="83"/>
    <x v="49"/>
    <n v="850"/>
  </r>
  <r>
    <n v="622"/>
    <x v="617"/>
    <x v="8"/>
    <n v="64"/>
    <x v="0"/>
    <x v="157"/>
    <x v="53"/>
    <n v="350"/>
  </r>
  <r>
    <n v="623"/>
    <x v="618"/>
    <x v="24"/>
    <n v="64"/>
    <x v="1"/>
    <x v="158"/>
    <x v="45"/>
    <n v="150"/>
  </r>
  <r>
    <n v="624"/>
    <x v="619"/>
    <x v="25"/>
    <n v="64"/>
    <x v="0"/>
    <x v="96"/>
    <x v="11"/>
    <n v="150"/>
  </r>
  <r>
    <n v="625"/>
    <x v="620"/>
    <x v="4"/>
    <n v="64"/>
    <x v="1"/>
    <x v="9"/>
    <x v="49"/>
    <n v="150"/>
  </r>
  <r>
    <n v="626"/>
    <x v="621"/>
    <x v="4"/>
    <n v="64"/>
    <x v="1"/>
    <x v="6"/>
    <x v="39"/>
    <n v="350"/>
  </r>
  <r>
    <n v="627"/>
    <x v="622"/>
    <x v="5"/>
    <n v="63"/>
    <x v="1"/>
    <x v="34"/>
    <x v="36"/>
    <n v="150"/>
  </r>
  <r>
    <n v="628"/>
    <x v="623"/>
    <x v="3"/>
    <n v="63"/>
    <x v="1"/>
    <x v="0"/>
    <x v="31"/>
    <n v="850"/>
  </r>
  <r>
    <n v="629"/>
    <x v="624"/>
    <x v="1"/>
    <n v="63"/>
    <x v="1"/>
    <x v="0"/>
    <x v="39"/>
    <n v="150"/>
  </r>
  <r>
    <n v="630"/>
    <x v="625"/>
    <x v="20"/>
    <n v="63"/>
    <x v="0"/>
    <x v="25"/>
    <x v="6"/>
    <n v="150"/>
  </r>
  <r>
    <n v="631"/>
    <x v="626"/>
    <x v="7"/>
    <n v="62"/>
    <x v="1"/>
    <x v="18"/>
    <x v="86"/>
    <n v="150"/>
  </r>
  <r>
    <n v="632"/>
    <x v="627"/>
    <x v="8"/>
    <n v="62"/>
    <x v="1"/>
    <x v="71"/>
    <x v="38"/>
    <n v="850"/>
  </r>
  <r>
    <n v="633"/>
    <x v="628"/>
    <x v="16"/>
    <n v="62"/>
    <x v="1"/>
    <x v="4"/>
    <x v="43"/>
    <n v="150"/>
  </r>
  <r>
    <n v="634"/>
    <x v="629"/>
    <x v="11"/>
    <n v="62"/>
    <x v="1"/>
    <x v="3"/>
    <x v="38"/>
    <n v="150"/>
  </r>
  <r>
    <n v="635"/>
    <x v="630"/>
    <x v="8"/>
    <n v="62"/>
    <x v="1"/>
    <x v="159"/>
    <x v="1"/>
    <n v="350"/>
  </r>
  <r>
    <n v="636"/>
    <x v="631"/>
    <x v="4"/>
    <n v="62"/>
    <x v="0"/>
    <x v="0"/>
    <x v="45"/>
    <n v="850"/>
  </r>
  <r>
    <n v="637"/>
    <x v="632"/>
    <x v="11"/>
    <n v="61"/>
    <x v="1"/>
    <x v="6"/>
    <x v="21"/>
    <n v="850"/>
  </r>
  <r>
    <n v="638"/>
    <x v="633"/>
    <x v="3"/>
    <n v="61"/>
    <x v="1"/>
    <x v="160"/>
    <x v="8"/>
    <n v="150"/>
  </r>
  <r>
    <n v="639"/>
    <x v="634"/>
    <x v="1"/>
    <n v="61"/>
    <x v="1"/>
    <x v="11"/>
    <x v="49"/>
    <n v="850"/>
  </r>
  <r>
    <n v="640"/>
    <x v="635"/>
    <x v="0"/>
    <n v="61"/>
    <x v="1"/>
    <x v="161"/>
    <x v="28"/>
    <n v="350"/>
  </r>
  <r>
    <n v="641"/>
    <x v="636"/>
    <x v="3"/>
    <n v="61"/>
    <x v="1"/>
    <x v="0"/>
    <x v="39"/>
    <n v="350"/>
  </r>
  <r>
    <n v="642"/>
    <x v="637"/>
    <x v="11"/>
    <n v="61"/>
    <x v="0"/>
    <x v="162"/>
    <x v="90"/>
    <n v="150"/>
  </r>
  <r>
    <n v="643"/>
    <x v="638"/>
    <x v="7"/>
    <n v="61"/>
    <x v="1"/>
    <x v="0"/>
    <x v="49"/>
    <n v="150"/>
  </r>
  <r>
    <n v="644"/>
    <x v="639"/>
    <x v="3"/>
    <s v="1.4k"/>
    <x v="1"/>
    <x v="163"/>
    <x v="32"/>
    <n v="100000"/>
  </r>
  <r>
    <n v="645"/>
    <x v="640"/>
    <x v="7"/>
    <n v="67"/>
    <x v="0"/>
    <x v="82"/>
    <x v="50"/>
    <n v="350"/>
  </r>
  <r>
    <n v="646"/>
    <x v="641"/>
    <x v="4"/>
    <n v="60"/>
    <x v="1"/>
    <x v="5"/>
    <x v="33"/>
    <n v="350"/>
  </r>
  <r>
    <n v="647"/>
    <x v="642"/>
    <x v="7"/>
    <n v="60"/>
    <x v="0"/>
    <x v="11"/>
    <x v="88"/>
    <n v="3500"/>
  </r>
  <r>
    <n v="648"/>
    <x v="643"/>
    <x v="13"/>
    <n v="60"/>
    <x v="1"/>
    <x v="11"/>
    <x v="4"/>
    <n v="18568"/>
  </r>
  <r>
    <n v="649"/>
    <x v="644"/>
    <x v="3"/>
    <n v="60"/>
    <x v="1"/>
    <x v="12"/>
    <x v="53"/>
    <n v="150"/>
  </r>
  <r>
    <n v="650"/>
    <x v="645"/>
    <x v="3"/>
    <n v="60"/>
    <x v="1"/>
    <x v="18"/>
    <x v="46"/>
    <n v="25000"/>
  </r>
  <r>
    <n v="651"/>
    <x v="646"/>
    <x v="11"/>
    <n v="60"/>
    <x v="1"/>
    <x v="29"/>
    <x v="6"/>
    <n v="150"/>
  </r>
  <r>
    <n v="652"/>
    <x v="647"/>
    <x v="2"/>
    <n v="60"/>
    <x v="3"/>
    <x v="36"/>
    <x v="6"/>
    <n v="350"/>
  </r>
  <r>
    <n v="653"/>
    <x v="648"/>
    <x v="12"/>
    <n v="60"/>
    <x v="1"/>
    <x v="0"/>
    <x v="12"/>
    <n v="150"/>
  </r>
  <r>
    <n v="654"/>
    <x v="649"/>
    <x v="1"/>
    <n v="60"/>
    <x v="1"/>
    <x v="18"/>
    <x v="98"/>
    <n v="3500"/>
  </r>
  <r>
    <n v="655"/>
    <x v="650"/>
    <x v="6"/>
    <n v="60"/>
    <x v="0"/>
    <x v="44"/>
    <x v="43"/>
    <n v="3500"/>
  </r>
  <r>
    <n v="656"/>
    <x v="651"/>
    <x v="5"/>
    <n v="60"/>
    <x v="1"/>
    <x v="164"/>
    <x v="28"/>
    <n v="350"/>
  </r>
  <r>
    <n v="657"/>
    <x v="652"/>
    <x v="0"/>
    <n v="60"/>
    <x v="1"/>
    <x v="165"/>
    <x v="71"/>
    <n v="25000"/>
  </r>
  <r>
    <n v="658"/>
    <x v="653"/>
    <x v="8"/>
    <n v="60"/>
    <x v="1"/>
    <x v="0"/>
    <x v="89"/>
    <n v="150"/>
  </r>
  <r>
    <n v="659"/>
    <x v="654"/>
    <x v="1"/>
    <n v="60"/>
    <x v="0"/>
    <x v="11"/>
    <x v="12"/>
    <n v="25000"/>
  </r>
  <r>
    <n v="660"/>
    <x v="655"/>
    <x v="6"/>
    <n v="60"/>
    <x v="1"/>
    <x v="6"/>
    <x v="45"/>
    <n v="350"/>
  </r>
  <r>
    <n v="661"/>
    <x v="656"/>
    <x v="5"/>
    <n v="60"/>
    <x v="0"/>
    <x v="166"/>
    <x v="5"/>
    <n v="350"/>
  </r>
  <r>
    <n v="662"/>
    <x v="657"/>
    <x v="4"/>
    <n v="60"/>
    <x v="0"/>
    <x v="36"/>
    <x v="0"/>
    <n v="150"/>
  </r>
  <r>
    <n v="663"/>
    <x v="658"/>
    <x v="7"/>
    <n v="59"/>
    <x v="1"/>
    <x v="36"/>
    <x v="30"/>
    <n v="850"/>
  </r>
  <r>
    <n v="664"/>
    <x v="659"/>
    <x v="0"/>
    <n v="59"/>
    <x v="0"/>
    <x v="0"/>
    <x v="33"/>
    <n v="850"/>
  </r>
  <r>
    <n v="665"/>
    <x v="660"/>
    <x v="6"/>
    <n v="59"/>
    <x v="0"/>
    <x v="29"/>
    <x v="28"/>
    <n v="150"/>
  </r>
  <r>
    <n v="666"/>
    <x v="661"/>
    <x v="0"/>
    <n v="59"/>
    <x v="1"/>
    <x v="167"/>
    <x v="37"/>
    <n v="350"/>
  </r>
  <r>
    <n v="667"/>
    <x v="662"/>
    <x v="1"/>
    <n v="59"/>
    <x v="1"/>
    <x v="15"/>
    <x v="5"/>
    <n v="850"/>
  </r>
  <r>
    <n v="668"/>
    <x v="663"/>
    <x v="6"/>
    <n v="59"/>
    <x v="1"/>
    <x v="168"/>
    <x v="25"/>
    <n v="350"/>
  </r>
  <r>
    <n v="669"/>
    <x v="664"/>
    <x v="5"/>
    <n v="59"/>
    <x v="0"/>
    <x v="124"/>
    <x v="44"/>
    <n v="3500"/>
  </r>
  <r>
    <n v="670"/>
    <x v="665"/>
    <x v="16"/>
    <n v="59"/>
    <x v="1"/>
    <x v="29"/>
    <x v="18"/>
    <n v="350"/>
  </r>
  <r>
    <n v="671"/>
    <x v="666"/>
    <x v="3"/>
    <n v="59"/>
    <x v="1"/>
    <x v="43"/>
    <x v="8"/>
    <n v="850"/>
  </r>
  <r>
    <n v="672"/>
    <x v="667"/>
    <x v="15"/>
    <n v="59"/>
    <x v="4"/>
    <x v="29"/>
    <x v="49"/>
    <n v="18568"/>
  </r>
  <r>
    <n v="673"/>
    <x v="668"/>
    <x v="4"/>
    <n v="58"/>
    <x v="1"/>
    <x v="169"/>
    <x v="14"/>
    <n v="350"/>
  </r>
  <r>
    <n v="674"/>
    <x v="669"/>
    <x v="8"/>
    <n v="58"/>
    <x v="1"/>
    <x v="143"/>
    <x v="19"/>
    <n v="150"/>
  </r>
  <r>
    <n v="675"/>
    <x v="670"/>
    <x v="3"/>
    <n v="58"/>
    <x v="1"/>
    <x v="170"/>
    <x v="5"/>
    <n v="3500"/>
  </r>
  <r>
    <n v="676"/>
    <x v="671"/>
    <x v="18"/>
    <n v="58"/>
    <x v="1"/>
    <x v="0"/>
    <x v="33"/>
    <n v="850"/>
  </r>
  <r>
    <n v="677"/>
    <x v="672"/>
    <x v="8"/>
    <n v="58"/>
    <x v="1"/>
    <x v="9"/>
    <x v="45"/>
    <n v="150"/>
  </r>
  <r>
    <n v="678"/>
    <x v="673"/>
    <x v="4"/>
    <n v="58"/>
    <x v="1"/>
    <x v="83"/>
    <x v="8"/>
    <n v="3500"/>
  </r>
  <r>
    <n v="679"/>
    <x v="674"/>
    <x v="15"/>
    <n v="58"/>
    <x v="1"/>
    <x v="17"/>
    <x v="45"/>
    <n v="350"/>
  </r>
  <r>
    <n v="680"/>
    <x v="675"/>
    <x v="11"/>
    <n v="58"/>
    <x v="1"/>
    <x v="171"/>
    <x v="4"/>
    <n v="150"/>
  </r>
  <r>
    <n v="681"/>
    <x v="676"/>
    <x v="20"/>
    <n v="58"/>
    <x v="1"/>
    <x v="172"/>
    <x v="49"/>
    <n v="350"/>
  </r>
  <r>
    <n v="682"/>
    <x v="677"/>
    <x v="3"/>
    <n v="58"/>
    <x v="0"/>
    <x v="1"/>
    <x v="13"/>
    <n v="18568"/>
  </r>
  <r>
    <n v="683"/>
    <x v="678"/>
    <x v="9"/>
    <n v="57"/>
    <x v="1"/>
    <x v="25"/>
    <x v="9"/>
    <n v="150"/>
  </r>
  <r>
    <n v="684"/>
    <x v="679"/>
    <x v="3"/>
    <n v="57"/>
    <x v="0"/>
    <x v="18"/>
    <x v="72"/>
    <n v="3500"/>
  </r>
  <r>
    <n v="685"/>
    <x v="680"/>
    <x v="10"/>
    <n v="57"/>
    <x v="1"/>
    <x v="173"/>
    <x v="10"/>
    <n v="350"/>
  </r>
  <r>
    <n v="686"/>
    <x v="681"/>
    <x v="15"/>
    <n v="57"/>
    <x v="0"/>
    <x v="91"/>
    <x v="94"/>
    <n v="3500"/>
  </r>
  <r>
    <n v="687"/>
    <x v="682"/>
    <x v="14"/>
    <n v="57"/>
    <x v="1"/>
    <x v="6"/>
    <x v="43"/>
    <n v="350"/>
  </r>
  <r>
    <n v="688"/>
    <x v="683"/>
    <x v="0"/>
    <n v="57"/>
    <x v="1"/>
    <x v="29"/>
    <x v="37"/>
    <n v="150"/>
  </r>
  <r>
    <n v="689"/>
    <x v="684"/>
    <x v="14"/>
    <n v="57"/>
    <x v="0"/>
    <x v="0"/>
    <x v="0"/>
    <n v="350"/>
  </r>
  <r>
    <n v="690"/>
    <x v="685"/>
    <x v="8"/>
    <n v="57"/>
    <x v="1"/>
    <x v="174"/>
    <x v="8"/>
    <n v="350"/>
  </r>
  <r>
    <n v="691"/>
    <x v="686"/>
    <x v="3"/>
    <n v="57"/>
    <x v="0"/>
    <x v="0"/>
    <x v="124"/>
    <n v="350"/>
  </r>
  <r>
    <n v="692"/>
    <x v="687"/>
    <x v="2"/>
    <n v="56"/>
    <x v="0"/>
    <x v="18"/>
    <x v="33"/>
    <n v="350"/>
  </r>
  <r>
    <n v="693"/>
    <x v="688"/>
    <x v="3"/>
    <n v="56"/>
    <x v="1"/>
    <x v="0"/>
    <x v="112"/>
    <n v="850"/>
  </r>
  <r>
    <n v="694"/>
    <x v="689"/>
    <x v="3"/>
    <n v="56"/>
    <x v="1"/>
    <x v="4"/>
    <x v="33"/>
    <n v="350"/>
  </r>
  <r>
    <n v="695"/>
    <x v="690"/>
    <x v="13"/>
    <n v="56"/>
    <x v="1"/>
    <x v="44"/>
    <x v="30"/>
    <n v="850"/>
  </r>
  <r>
    <n v="696"/>
    <x v="691"/>
    <x v="13"/>
    <n v="56"/>
    <x v="0"/>
    <x v="105"/>
    <x v="31"/>
    <n v="3500"/>
  </r>
  <r>
    <n v="697"/>
    <x v="692"/>
    <x v="11"/>
    <n v="56"/>
    <x v="0"/>
    <x v="0"/>
    <x v="4"/>
    <n v="850"/>
  </r>
  <r>
    <n v="698"/>
    <x v="693"/>
    <x v="10"/>
    <n v="56"/>
    <x v="1"/>
    <x v="36"/>
    <x v="49"/>
    <n v="150"/>
  </r>
  <r>
    <n v="699"/>
    <x v="694"/>
    <x v="8"/>
    <n v="56"/>
    <x v="1"/>
    <x v="102"/>
    <x v="50"/>
    <n v="350"/>
  </r>
  <r>
    <n v="700"/>
    <x v="695"/>
    <x v="9"/>
    <n v="55"/>
    <x v="0"/>
    <x v="175"/>
    <x v="125"/>
    <n v="150"/>
  </r>
  <r>
    <n v="701"/>
    <x v="696"/>
    <x v="1"/>
    <n v="55"/>
    <x v="1"/>
    <x v="0"/>
    <x v="86"/>
    <n v="850"/>
  </r>
  <r>
    <n v="702"/>
    <x v="697"/>
    <x v="11"/>
    <n v="55"/>
    <x v="0"/>
    <x v="11"/>
    <x v="106"/>
    <n v="3500"/>
  </r>
  <r>
    <n v="703"/>
    <x v="698"/>
    <x v="11"/>
    <n v="55"/>
    <x v="1"/>
    <x v="176"/>
    <x v="5"/>
    <n v="150"/>
  </r>
  <r>
    <n v="704"/>
    <x v="699"/>
    <x v="5"/>
    <n v="55"/>
    <x v="1"/>
    <x v="0"/>
    <x v="12"/>
    <n v="150"/>
  </r>
  <r>
    <n v="705"/>
    <x v="700"/>
    <x v="2"/>
    <n v="55"/>
    <x v="1"/>
    <x v="7"/>
    <x v="26"/>
    <n v="150"/>
  </r>
  <r>
    <n v="706"/>
    <x v="701"/>
    <x v="14"/>
    <n v="55"/>
    <x v="1"/>
    <x v="24"/>
    <x v="33"/>
    <n v="350"/>
  </r>
  <r>
    <n v="707"/>
    <x v="702"/>
    <x v="4"/>
    <n v="55"/>
    <x v="1"/>
    <x v="177"/>
    <x v="45"/>
    <n v="150"/>
  </r>
  <r>
    <n v="708"/>
    <x v="703"/>
    <x v="1"/>
    <n v="55"/>
    <x v="1"/>
    <x v="107"/>
    <x v="81"/>
    <n v="350"/>
  </r>
  <r>
    <n v="709"/>
    <x v="704"/>
    <x v="1"/>
    <n v="54"/>
    <x v="1"/>
    <x v="82"/>
    <x v="9"/>
    <n v="350"/>
  </r>
  <r>
    <n v="710"/>
    <x v="705"/>
    <x v="4"/>
    <n v="54"/>
    <x v="7"/>
    <x v="178"/>
    <x v="85"/>
    <n v="25000"/>
  </r>
  <r>
    <n v="711"/>
    <x v="706"/>
    <x v="6"/>
    <n v="54"/>
    <x v="1"/>
    <x v="18"/>
    <x v="26"/>
    <n v="150"/>
  </r>
  <r>
    <n v="712"/>
    <x v="707"/>
    <x v="3"/>
    <n v="54"/>
    <x v="1"/>
    <x v="105"/>
    <x v="8"/>
    <n v="350"/>
  </r>
  <r>
    <n v="713"/>
    <x v="708"/>
    <x v="2"/>
    <n v="54"/>
    <x v="1"/>
    <x v="107"/>
    <x v="4"/>
    <n v="150"/>
  </r>
  <r>
    <n v="714"/>
    <x v="709"/>
    <x v="2"/>
    <n v="54"/>
    <x v="1"/>
    <x v="6"/>
    <x v="18"/>
    <n v="150"/>
  </r>
  <r>
    <n v="715"/>
    <x v="710"/>
    <x v="2"/>
    <n v="54"/>
    <x v="1"/>
    <x v="18"/>
    <x v="26"/>
    <n v="3500"/>
  </r>
  <r>
    <n v="716"/>
    <x v="711"/>
    <x v="3"/>
    <n v="54"/>
    <x v="1"/>
    <x v="6"/>
    <x v="28"/>
    <n v="350"/>
  </r>
  <r>
    <n v="717"/>
    <x v="706"/>
    <x v="6"/>
    <n v="54"/>
    <x v="1"/>
    <x v="18"/>
    <x v="26"/>
    <n v="150"/>
  </r>
  <r>
    <n v="718"/>
    <x v="712"/>
    <x v="6"/>
    <n v="54"/>
    <x v="0"/>
    <x v="18"/>
    <x v="10"/>
    <n v="150"/>
  </r>
  <r>
    <n v="719"/>
    <x v="713"/>
    <x v="7"/>
    <n v="54"/>
    <x v="1"/>
    <x v="4"/>
    <x v="45"/>
    <n v="150"/>
  </r>
  <r>
    <n v="720"/>
    <x v="714"/>
    <x v="1"/>
    <n v="524"/>
    <x v="0"/>
    <x v="179"/>
    <x v="65"/>
    <n v="100000"/>
  </r>
  <r>
    <n v="721"/>
    <x v="715"/>
    <x v="9"/>
    <n v="53"/>
    <x v="1"/>
    <x v="0"/>
    <x v="34"/>
    <n v="350"/>
  </r>
  <r>
    <n v="722"/>
    <x v="716"/>
    <x v="7"/>
    <n v="53"/>
    <x v="1"/>
    <x v="18"/>
    <x v="19"/>
    <n v="350"/>
  </r>
  <r>
    <n v="723"/>
    <x v="717"/>
    <x v="3"/>
    <n v="53"/>
    <x v="0"/>
    <x v="18"/>
    <x v="26"/>
    <n v="850"/>
  </r>
  <r>
    <n v="724"/>
    <x v="718"/>
    <x v="13"/>
    <n v="53"/>
    <x v="1"/>
    <x v="9"/>
    <x v="39"/>
    <n v="150"/>
  </r>
  <r>
    <n v="725"/>
    <x v="719"/>
    <x v="8"/>
    <n v="53"/>
    <x v="1"/>
    <x v="7"/>
    <x v="53"/>
    <n v="150"/>
  </r>
  <r>
    <n v="726"/>
    <x v="720"/>
    <x v="14"/>
    <n v="52"/>
    <x v="1"/>
    <x v="84"/>
    <x v="6"/>
    <n v="350"/>
  </r>
  <r>
    <n v="727"/>
    <x v="721"/>
    <x v="22"/>
    <n v="52"/>
    <x v="1"/>
    <x v="71"/>
    <x v="6"/>
    <n v="150"/>
  </r>
  <r>
    <n v="728"/>
    <x v="722"/>
    <x v="5"/>
    <n v="52"/>
    <x v="1"/>
    <x v="0"/>
    <x v="37"/>
    <n v="850"/>
  </r>
  <r>
    <n v="729"/>
    <x v="723"/>
    <x v="3"/>
    <n v="52"/>
    <x v="1"/>
    <x v="9"/>
    <x v="72"/>
    <n v="150"/>
  </r>
  <r>
    <n v="730"/>
    <x v="724"/>
    <x v="11"/>
    <n v="52"/>
    <x v="1"/>
    <x v="8"/>
    <x v="26"/>
    <n v="350"/>
  </r>
  <r>
    <n v="731"/>
    <x v="725"/>
    <x v="5"/>
    <n v="52"/>
    <x v="1"/>
    <x v="18"/>
    <x v="39"/>
    <n v="3500"/>
  </r>
  <r>
    <n v="732"/>
    <x v="726"/>
    <x v="1"/>
    <n v="52"/>
    <x v="1"/>
    <x v="0"/>
    <x v="4"/>
    <n v="350"/>
  </r>
  <r>
    <n v="733"/>
    <x v="727"/>
    <x v="1"/>
    <n v="52"/>
    <x v="1"/>
    <x v="180"/>
    <x v="9"/>
    <n v="350"/>
  </r>
  <r>
    <n v="734"/>
    <x v="728"/>
    <x v="1"/>
    <n v="52"/>
    <x v="1"/>
    <x v="181"/>
    <x v="14"/>
    <n v="150"/>
  </r>
  <r>
    <n v="735"/>
    <x v="729"/>
    <x v="5"/>
    <n v="52"/>
    <x v="1"/>
    <x v="18"/>
    <x v="10"/>
    <n v="150"/>
  </r>
  <r>
    <n v="736"/>
    <x v="730"/>
    <x v="1"/>
    <n v="52"/>
    <x v="1"/>
    <x v="0"/>
    <x v="14"/>
    <n v="150"/>
  </r>
  <r>
    <n v="737"/>
    <x v="731"/>
    <x v="3"/>
    <n v="52"/>
    <x v="1"/>
    <x v="105"/>
    <x v="12"/>
    <n v="150"/>
  </r>
  <r>
    <n v="738"/>
    <x v="732"/>
    <x v="3"/>
    <n v="51"/>
    <x v="0"/>
    <x v="11"/>
    <x v="8"/>
    <n v="850"/>
  </r>
  <r>
    <n v="739"/>
    <x v="733"/>
    <x v="1"/>
    <n v="51"/>
    <x v="1"/>
    <x v="179"/>
    <x v="6"/>
    <n v="850"/>
  </r>
  <r>
    <n v="740"/>
    <x v="732"/>
    <x v="3"/>
    <n v="51"/>
    <x v="0"/>
    <x v="11"/>
    <x v="8"/>
    <n v="850"/>
  </r>
  <r>
    <n v="741"/>
    <x v="734"/>
    <x v="7"/>
    <n v="51"/>
    <x v="1"/>
    <x v="0"/>
    <x v="19"/>
    <n v="150"/>
  </r>
  <r>
    <n v="742"/>
    <x v="735"/>
    <x v="14"/>
    <n v="51"/>
    <x v="1"/>
    <x v="44"/>
    <x v="14"/>
    <n v="150"/>
  </r>
  <r>
    <n v="743"/>
    <x v="736"/>
    <x v="0"/>
    <n v="51"/>
    <x v="1"/>
    <x v="18"/>
    <x v="6"/>
    <n v="350"/>
  </r>
  <r>
    <n v="744"/>
    <x v="737"/>
    <x v="8"/>
    <n v="51"/>
    <x v="1"/>
    <x v="23"/>
    <x v="4"/>
    <n v="350"/>
  </r>
  <r>
    <n v="745"/>
    <x v="738"/>
    <x v="10"/>
    <n v="51"/>
    <x v="1"/>
    <x v="143"/>
    <x v="39"/>
    <n v="850"/>
  </r>
  <r>
    <n v="746"/>
    <x v="739"/>
    <x v="7"/>
    <n v="50"/>
    <x v="1"/>
    <x v="182"/>
    <x v="31"/>
    <n v="150"/>
  </r>
  <r>
    <n v="747"/>
    <x v="740"/>
    <x v="0"/>
    <n v="50"/>
    <x v="1"/>
    <x v="183"/>
    <x v="47"/>
    <n v="150"/>
  </r>
  <r>
    <n v="748"/>
    <x v="741"/>
    <x v="0"/>
    <n v="50"/>
    <x v="1"/>
    <x v="84"/>
    <x v="14"/>
    <n v="150"/>
  </r>
  <r>
    <n v="749"/>
    <x v="742"/>
    <x v="8"/>
    <n v="50"/>
    <x v="1"/>
    <x v="29"/>
    <x v="38"/>
    <n v="350"/>
  </r>
  <r>
    <n v="750"/>
    <x v="743"/>
    <x v="0"/>
    <n v="50"/>
    <x v="1"/>
    <x v="82"/>
    <x v="88"/>
    <n v="150"/>
  </r>
  <r>
    <n v="751"/>
    <x v="744"/>
    <x v="7"/>
    <n v="50"/>
    <x v="1"/>
    <x v="84"/>
    <x v="45"/>
    <n v="350"/>
  </r>
  <r>
    <n v="752"/>
    <x v="745"/>
    <x v="4"/>
    <n v="50"/>
    <x v="0"/>
    <x v="184"/>
    <x v="104"/>
    <n v="3500"/>
  </r>
  <r>
    <n v="753"/>
    <x v="746"/>
    <x v="5"/>
    <n v="50"/>
    <x v="1"/>
    <x v="0"/>
    <x v="116"/>
    <n v="350"/>
  </r>
  <r>
    <n v="754"/>
    <x v="747"/>
    <x v="0"/>
    <n v="50"/>
    <x v="4"/>
    <x v="10"/>
    <x v="49"/>
    <n v="350"/>
  </r>
  <r>
    <n v="755"/>
    <x v="748"/>
    <x v="2"/>
    <n v="50"/>
    <x v="0"/>
    <x v="44"/>
    <x v="43"/>
    <n v="150"/>
  </r>
  <r>
    <n v="756"/>
    <x v="749"/>
    <x v="8"/>
    <n v="50"/>
    <x v="1"/>
    <x v="36"/>
    <x v="45"/>
    <n v="850"/>
  </r>
  <r>
    <n v="757"/>
    <x v="750"/>
    <x v="21"/>
    <n v="50"/>
    <x v="1"/>
    <x v="24"/>
    <x v="12"/>
    <n v="350"/>
  </r>
  <r>
    <n v="758"/>
    <x v="751"/>
    <x v="11"/>
    <n v="49"/>
    <x v="0"/>
    <x v="5"/>
    <x v="76"/>
    <n v="850"/>
  </r>
  <r>
    <n v="759"/>
    <x v="752"/>
    <x v="9"/>
    <n v="49"/>
    <x v="1"/>
    <x v="0"/>
    <x v="36"/>
    <n v="150"/>
  </r>
  <r>
    <n v="760"/>
    <x v="753"/>
    <x v="4"/>
    <n v="49"/>
    <x v="0"/>
    <x v="29"/>
    <x v="81"/>
    <n v="350"/>
  </r>
  <r>
    <n v="761"/>
    <x v="754"/>
    <x v="2"/>
    <n v="49"/>
    <x v="0"/>
    <x v="44"/>
    <x v="116"/>
    <n v="45566"/>
  </r>
  <r>
    <n v="762"/>
    <x v="755"/>
    <x v="1"/>
    <n v="49"/>
    <x v="1"/>
    <x v="71"/>
    <x v="46"/>
    <n v="850"/>
  </r>
  <r>
    <n v="763"/>
    <x v="756"/>
    <x v="0"/>
    <n v="49"/>
    <x v="0"/>
    <x v="107"/>
    <x v="89"/>
    <n v="3500"/>
  </r>
  <r>
    <n v="764"/>
    <x v="757"/>
    <x v="11"/>
    <n v="49"/>
    <x v="1"/>
    <x v="6"/>
    <x v="9"/>
    <n v="150"/>
  </r>
  <r>
    <n v="765"/>
    <x v="758"/>
    <x v="5"/>
    <n v="49"/>
    <x v="1"/>
    <x v="160"/>
    <x v="106"/>
    <n v="350"/>
  </r>
  <r>
    <n v="766"/>
    <x v="759"/>
    <x v="1"/>
    <n v="49"/>
    <x v="1"/>
    <x v="6"/>
    <x v="45"/>
    <n v="350"/>
  </r>
  <r>
    <n v="767"/>
    <x v="760"/>
    <x v="22"/>
    <n v="48"/>
    <x v="1"/>
    <x v="63"/>
    <x v="125"/>
    <n v="350"/>
  </r>
  <r>
    <n v="768"/>
    <x v="761"/>
    <x v="11"/>
    <n v="48"/>
    <x v="1"/>
    <x v="43"/>
    <x v="50"/>
    <n v="18568"/>
  </r>
  <r>
    <n v="769"/>
    <x v="762"/>
    <x v="1"/>
    <n v="48"/>
    <x v="0"/>
    <x v="185"/>
    <x v="25"/>
    <n v="18568"/>
  </r>
  <r>
    <n v="770"/>
    <x v="763"/>
    <x v="0"/>
    <n v="48"/>
    <x v="0"/>
    <x v="18"/>
    <x v="10"/>
    <n v="150"/>
  </r>
  <r>
    <n v="771"/>
    <x v="764"/>
    <x v="10"/>
    <n v="48"/>
    <x v="0"/>
    <x v="20"/>
    <x v="72"/>
    <n v="7500"/>
  </r>
  <r>
    <n v="772"/>
    <x v="765"/>
    <x v="10"/>
    <n v="48"/>
    <x v="1"/>
    <x v="4"/>
    <x v="49"/>
    <n v="350"/>
  </r>
  <r>
    <n v="773"/>
    <x v="766"/>
    <x v="5"/>
    <n v="48"/>
    <x v="1"/>
    <x v="134"/>
    <x v="46"/>
    <n v="150"/>
  </r>
  <r>
    <n v="774"/>
    <x v="767"/>
    <x v="2"/>
    <n v="47"/>
    <x v="1"/>
    <x v="0"/>
    <x v="94"/>
    <n v="150"/>
  </r>
  <r>
    <n v="775"/>
    <x v="768"/>
    <x v="2"/>
    <n v="47"/>
    <x v="0"/>
    <x v="3"/>
    <x v="2"/>
    <n v="350"/>
  </r>
  <r>
    <n v="776"/>
    <x v="769"/>
    <x v="0"/>
    <n v="47"/>
    <x v="0"/>
    <x v="186"/>
    <x v="33"/>
    <n v="350"/>
  </r>
  <r>
    <n v="777"/>
    <x v="770"/>
    <x v="11"/>
    <n v="47"/>
    <x v="1"/>
    <x v="0"/>
    <x v="49"/>
    <n v="850"/>
  </r>
  <r>
    <n v="778"/>
    <x v="771"/>
    <x v="4"/>
    <n v="47"/>
    <x v="1"/>
    <x v="9"/>
    <x v="8"/>
    <n v="350"/>
  </r>
  <r>
    <n v="779"/>
    <x v="772"/>
    <x v="0"/>
    <n v="47"/>
    <x v="1"/>
    <x v="187"/>
    <x v="11"/>
    <n v="850"/>
  </r>
  <r>
    <n v="780"/>
    <x v="773"/>
    <x v="11"/>
    <n v="47"/>
    <x v="0"/>
    <x v="171"/>
    <x v="4"/>
    <n v="150"/>
  </r>
  <r>
    <n v="781"/>
    <x v="774"/>
    <x v="11"/>
    <n v="47"/>
    <x v="1"/>
    <x v="83"/>
    <x v="49"/>
    <n v="150"/>
  </r>
  <r>
    <n v="782"/>
    <x v="775"/>
    <x v="2"/>
    <n v="47"/>
    <x v="1"/>
    <x v="188"/>
    <x v="9"/>
    <n v="350"/>
  </r>
  <r>
    <n v="783"/>
    <x v="776"/>
    <x v="13"/>
    <n v="47"/>
    <x v="1"/>
    <x v="41"/>
    <x v="10"/>
    <n v="350"/>
  </r>
  <r>
    <n v="784"/>
    <x v="777"/>
    <x v="6"/>
    <n v="47"/>
    <x v="0"/>
    <x v="189"/>
    <x v="9"/>
    <n v="850"/>
  </r>
  <r>
    <n v="785"/>
    <x v="778"/>
    <x v="6"/>
    <n v="46"/>
    <x v="1"/>
    <x v="8"/>
    <x v="38"/>
    <n v="350"/>
  </r>
  <r>
    <n v="786"/>
    <x v="779"/>
    <x v="2"/>
    <n v="46"/>
    <x v="1"/>
    <x v="0"/>
    <x v="33"/>
    <n v="150"/>
  </r>
  <r>
    <n v="787"/>
    <x v="780"/>
    <x v="14"/>
    <n v="46"/>
    <x v="0"/>
    <x v="94"/>
    <x v="38"/>
    <n v="150"/>
  </r>
  <r>
    <n v="788"/>
    <x v="781"/>
    <x v="6"/>
    <n v="46"/>
    <x v="1"/>
    <x v="36"/>
    <x v="0"/>
    <n v="150"/>
  </r>
  <r>
    <n v="789"/>
    <x v="782"/>
    <x v="3"/>
    <n v="46"/>
    <x v="1"/>
    <x v="4"/>
    <x v="37"/>
    <n v="150"/>
  </r>
  <r>
    <n v="790"/>
    <x v="783"/>
    <x v="7"/>
    <n v="46"/>
    <x v="0"/>
    <x v="0"/>
    <x v="5"/>
    <n v="350"/>
  </r>
  <r>
    <n v="791"/>
    <x v="784"/>
    <x v="1"/>
    <n v="46"/>
    <x v="1"/>
    <x v="71"/>
    <x v="37"/>
    <n v="350"/>
  </r>
  <r>
    <n v="792"/>
    <x v="785"/>
    <x v="0"/>
    <n v="46"/>
    <x v="1"/>
    <x v="81"/>
    <x v="37"/>
    <n v="3500"/>
  </r>
  <r>
    <n v="793"/>
    <x v="786"/>
    <x v="5"/>
    <n v="46"/>
    <x v="1"/>
    <x v="6"/>
    <x v="43"/>
    <n v="3500"/>
  </r>
  <r>
    <n v="794"/>
    <x v="787"/>
    <x v="0"/>
    <n v="46"/>
    <x v="1"/>
    <x v="0"/>
    <x v="47"/>
    <n v="350"/>
  </r>
  <r>
    <n v="795"/>
    <x v="788"/>
    <x v="7"/>
    <n v="46"/>
    <x v="0"/>
    <x v="36"/>
    <x v="47"/>
    <n v="150"/>
  </r>
  <r>
    <n v="796"/>
    <x v="789"/>
    <x v="5"/>
    <n v="46"/>
    <x v="1"/>
    <x v="0"/>
    <x v="45"/>
    <n v="350"/>
  </r>
  <r>
    <n v="797"/>
    <x v="790"/>
    <x v="11"/>
    <n v="46"/>
    <x v="1"/>
    <x v="34"/>
    <x v="46"/>
    <n v="150"/>
  </r>
  <r>
    <n v="798"/>
    <x v="791"/>
    <x v="3"/>
    <n v="45"/>
    <x v="1"/>
    <x v="4"/>
    <x v="33"/>
    <n v="350"/>
  </r>
  <r>
    <n v="799"/>
    <x v="792"/>
    <x v="5"/>
    <n v="45"/>
    <x v="0"/>
    <x v="44"/>
    <x v="0"/>
    <n v="350"/>
  </r>
  <r>
    <n v="800"/>
    <x v="793"/>
    <x v="6"/>
    <n v="45"/>
    <x v="0"/>
    <x v="44"/>
    <x v="12"/>
    <n v="850"/>
  </r>
  <r>
    <n v="801"/>
    <x v="794"/>
    <x v="5"/>
    <n v="45"/>
    <x v="1"/>
    <x v="18"/>
    <x v="46"/>
    <n v="3500"/>
  </r>
  <r>
    <n v="802"/>
    <x v="795"/>
    <x v="7"/>
    <n v="45"/>
    <x v="1"/>
    <x v="29"/>
    <x v="8"/>
    <n v="18568"/>
  </r>
  <r>
    <n v="803"/>
    <x v="796"/>
    <x v="11"/>
    <n v="45"/>
    <x v="1"/>
    <x v="190"/>
    <x v="43"/>
    <n v="150"/>
  </r>
  <r>
    <n v="804"/>
    <x v="797"/>
    <x v="6"/>
    <n v="45"/>
    <x v="1"/>
    <x v="5"/>
    <x v="45"/>
    <n v="350"/>
  </r>
  <r>
    <n v="805"/>
    <x v="798"/>
    <x v="5"/>
    <n v="45"/>
    <x v="1"/>
    <x v="17"/>
    <x v="126"/>
    <n v="350"/>
  </r>
  <r>
    <n v="806"/>
    <x v="799"/>
    <x v="1"/>
    <n v="45"/>
    <x v="1"/>
    <x v="9"/>
    <x v="4"/>
    <n v="150"/>
  </r>
  <r>
    <n v="807"/>
    <x v="800"/>
    <x v="1"/>
    <n v="45"/>
    <x v="1"/>
    <x v="191"/>
    <x v="8"/>
    <n v="25000"/>
  </r>
  <r>
    <n v="808"/>
    <x v="801"/>
    <x v="4"/>
    <n v="45"/>
    <x v="1"/>
    <x v="83"/>
    <x v="39"/>
    <n v="150"/>
  </r>
  <r>
    <n v="809"/>
    <x v="802"/>
    <x v="20"/>
    <n v="44"/>
    <x v="1"/>
    <x v="34"/>
    <x v="12"/>
    <n v="150"/>
  </r>
  <r>
    <n v="810"/>
    <x v="803"/>
    <x v="15"/>
    <n v="44"/>
    <x v="1"/>
    <x v="18"/>
    <x v="39"/>
    <n v="350"/>
  </r>
  <r>
    <n v="811"/>
    <x v="804"/>
    <x v="2"/>
    <n v="44"/>
    <x v="1"/>
    <x v="25"/>
    <x v="0"/>
    <n v="150"/>
  </r>
  <r>
    <n v="812"/>
    <x v="805"/>
    <x v="10"/>
    <n v="44"/>
    <x v="1"/>
    <x v="29"/>
    <x v="90"/>
    <n v="150"/>
  </r>
  <r>
    <n v="813"/>
    <x v="806"/>
    <x v="7"/>
    <n v="44"/>
    <x v="1"/>
    <x v="0"/>
    <x v="53"/>
    <n v="150"/>
  </r>
  <r>
    <n v="814"/>
    <x v="807"/>
    <x v="22"/>
    <n v="44"/>
    <x v="1"/>
    <x v="9"/>
    <x v="6"/>
    <n v="850"/>
  </r>
  <r>
    <n v="815"/>
    <x v="808"/>
    <x v="16"/>
    <n v="129"/>
    <x v="1"/>
    <x v="6"/>
    <x v="4"/>
    <n v="350"/>
  </r>
  <r>
    <n v="816"/>
    <x v="809"/>
    <x v="15"/>
    <n v="43"/>
    <x v="0"/>
    <x v="192"/>
    <x v="106"/>
    <n v="850"/>
  </r>
  <r>
    <n v="817"/>
    <x v="810"/>
    <x v="16"/>
    <n v="43"/>
    <x v="1"/>
    <x v="0"/>
    <x v="38"/>
    <n v="150"/>
  </r>
  <r>
    <n v="818"/>
    <x v="811"/>
    <x v="3"/>
    <n v="43"/>
    <x v="1"/>
    <x v="63"/>
    <x v="14"/>
    <n v="150"/>
  </r>
  <r>
    <n v="819"/>
    <x v="812"/>
    <x v="6"/>
    <n v="43"/>
    <x v="1"/>
    <x v="29"/>
    <x v="38"/>
    <n v="18568"/>
  </r>
  <r>
    <n v="820"/>
    <x v="813"/>
    <x v="1"/>
    <n v="43"/>
    <x v="1"/>
    <x v="193"/>
    <x v="34"/>
    <n v="150"/>
  </r>
  <r>
    <n v="821"/>
    <x v="814"/>
    <x v="10"/>
    <n v="43"/>
    <x v="0"/>
    <x v="194"/>
    <x v="2"/>
    <n v="350"/>
  </r>
  <r>
    <n v="822"/>
    <x v="815"/>
    <x v="7"/>
    <n v="43"/>
    <x v="1"/>
    <x v="1"/>
    <x v="38"/>
    <n v="150"/>
  </r>
  <r>
    <n v="823"/>
    <x v="816"/>
    <x v="2"/>
    <n v="43"/>
    <x v="1"/>
    <x v="0"/>
    <x v="13"/>
    <n v="150"/>
  </r>
  <r>
    <n v="824"/>
    <x v="817"/>
    <x v="15"/>
    <n v="43"/>
    <x v="1"/>
    <x v="195"/>
    <x v="19"/>
    <n v="150"/>
  </r>
  <r>
    <n v="825"/>
    <x v="818"/>
    <x v="16"/>
    <n v="43"/>
    <x v="0"/>
    <x v="131"/>
    <x v="0"/>
    <n v="3500"/>
  </r>
  <r>
    <n v="826"/>
    <x v="819"/>
    <x v="1"/>
    <n v="42"/>
    <x v="1"/>
    <x v="18"/>
    <x v="89"/>
    <n v="350"/>
  </r>
  <r>
    <n v="827"/>
    <x v="820"/>
    <x v="1"/>
    <n v="42"/>
    <x v="1"/>
    <x v="105"/>
    <x v="26"/>
    <n v="350"/>
  </r>
  <r>
    <n v="828"/>
    <x v="821"/>
    <x v="15"/>
    <n v="42"/>
    <x v="1"/>
    <x v="29"/>
    <x v="81"/>
    <n v="3500"/>
  </r>
  <r>
    <n v="829"/>
    <x v="822"/>
    <x v="4"/>
    <n v="42"/>
    <x v="0"/>
    <x v="177"/>
    <x v="125"/>
    <n v="3500"/>
  </r>
  <r>
    <n v="830"/>
    <x v="823"/>
    <x v="1"/>
    <n v="42"/>
    <x v="1"/>
    <x v="0"/>
    <x v="38"/>
    <n v="150"/>
  </r>
  <r>
    <n v="831"/>
    <x v="824"/>
    <x v="23"/>
    <n v="42"/>
    <x v="1"/>
    <x v="18"/>
    <x v="9"/>
    <n v="18568"/>
  </r>
  <r>
    <n v="832"/>
    <x v="825"/>
    <x v="0"/>
    <n v="42"/>
    <x v="1"/>
    <x v="6"/>
    <x v="45"/>
    <n v="350"/>
  </r>
  <r>
    <n v="833"/>
    <x v="826"/>
    <x v="22"/>
    <n v="42"/>
    <x v="1"/>
    <x v="107"/>
    <x v="19"/>
    <n v="18568"/>
  </r>
  <r>
    <n v="834"/>
    <x v="827"/>
    <x v="4"/>
    <n v="42"/>
    <x v="1"/>
    <x v="1"/>
    <x v="5"/>
    <n v="150"/>
  </r>
  <r>
    <n v="835"/>
    <x v="828"/>
    <x v="11"/>
    <n v="42"/>
    <x v="0"/>
    <x v="196"/>
    <x v="8"/>
    <n v="850"/>
  </r>
  <r>
    <n v="836"/>
    <x v="829"/>
    <x v="4"/>
    <n v="42"/>
    <x v="1"/>
    <x v="105"/>
    <x v="53"/>
    <n v="3500"/>
  </r>
  <r>
    <n v="837"/>
    <x v="830"/>
    <x v="1"/>
    <n v="42"/>
    <x v="1"/>
    <x v="197"/>
    <x v="33"/>
    <n v="350"/>
  </r>
  <r>
    <n v="838"/>
    <x v="831"/>
    <x v="12"/>
    <n v="42"/>
    <x v="0"/>
    <x v="18"/>
    <x v="50"/>
    <n v="150"/>
  </r>
  <r>
    <n v="839"/>
    <x v="832"/>
    <x v="3"/>
    <n v="42"/>
    <x v="0"/>
    <x v="36"/>
    <x v="46"/>
    <n v="3500"/>
  </r>
  <r>
    <n v="840"/>
    <x v="833"/>
    <x v="0"/>
    <n v="42"/>
    <x v="0"/>
    <x v="0"/>
    <x v="2"/>
    <n v="150"/>
  </r>
  <r>
    <n v="841"/>
    <x v="834"/>
    <x v="0"/>
    <n v="41"/>
    <x v="1"/>
    <x v="6"/>
    <x v="53"/>
    <n v="150"/>
  </r>
  <r>
    <n v="842"/>
    <x v="835"/>
    <x v="2"/>
    <n v="41"/>
    <x v="1"/>
    <x v="31"/>
    <x v="46"/>
    <n v="3500"/>
  </r>
  <r>
    <n v="843"/>
    <x v="836"/>
    <x v="1"/>
    <n v="41"/>
    <x v="1"/>
    <x v="198"/>
    <x v="73"/>
    <n v="3500"/>
  </r>
  <r>
    <n v="844"/>
    <x v="837"/>
    <x v="13"/>
    <n v="41"/>
    <x v="1"/>
    <x v="0"/>
    <x v="0"/>
    <n v="150"/>
  </r>
  <r>
    <n v="845"/>
    <x v="838"/>
    <x v="8"/>
    <n v="41"/>
    <x v="1"/>
    <x v="105"/>
    <x v="0"/>
    <n v="150"/>
  </r>
  <r>
    <n v="846"/>
    <x v="839"/>
    <x v="0"/>
    <n v="41"/>
    <x v="1"/>
    <x v="157"/>
    <x v="47"/>
    <n v="850"/>
  </r>
  <r>
    <n v="847"/>
    <x v="840"/>
    <x v="25"/>
    <n v="41"/>
    <x v="1"/>
    <x v="143"/>
    <x v="19"/>
    <n v="150"/>
  </r>
  <r>
    <n v="848"/>
    <x v="841"/>
    <x v="11"/>
    <n v="41"/>
    <x v="1"/>
    <x v="199"/>
    <x v="49"/>
    <n v="350"/>
  </r>
  <r>
    <n v="849"/>
    <x v="842"/>
    <x v="0"/>
    <n v="41"/>
    <x v="1"/>
    <x v="5"/>
    <x v="33"/>
    <n v="850"/>
  </r>
  <r>
    <n v="850"/>
    <x v="843"/>
    <x v="13"/>
    <n v="41"/>
    <x v="1"/>
    <x v="200"/>
    <x v="53"/>
    <n v="850"/>
  </r>
  <r>
    <n v="851"/>
    <x v="844"/>
    <x v="15"/>
    <n v="41"/>
    <x v="1"/>
    <x v="18"/>
    <x v="26"/>
    <n v="150"/>
  </r>
  <r>
    <n v="852"/>
    <x v="845"/>
    <x v="3"/>
    <n v="41"/>
    <x v="1"/>
    <x v="44"/>
    <x v="86"/>
    <n v="150"/>
  </r>
  <r>
    <n v="853"/>
    <x v="846"/>
    <x v="5"/>
    <n v="41"/>
    <x v="1"/>
    <x v="34"/>
    <x v="89"/>
    <n v="350"/>
  </r>
  <r>
    <n v="854"/>
    <x v="847"/>
    <x v="2"/>
    <n v="41"/>
    <x v="1"/>
    <x v="9"/>
    <x v="38"/>
    <n v="150"/>
  </r>
  <r>
    <n v="855"/>
    <x v="848"/>
    <x v="19"/>
    <n v="41"/>
    <x v="1"/>
    <x v="34"/>
    <x v="31"/>
    <n v="100000"/>
  </r>
  <r>
    <n v="856"/>
    <x v="849"/>
    <x v="16"/>
    <n v="40"/>
    <x v="1"/>
    <x v="201"/>
    <x v="11"/>
    <n v="3500"/>
  </r>
  <r>
    <n v="857"/>
    <x v="850"/>
    <x v="11"/>
    <n v="40"/>
    <x v="1"/>
    <x v="202"/>
    <x v="31"/>
    <n v="350"/>
  </r>
  <r>
    <n v="858"/>
    <x v="851"/>
    <x v="11"/>
    <n v="40"/>
    <x v="1"/>
    <x v="9"/>
    <x v="4"/>
    <n v="350"/>
  </r>
  <r>
    <n v="859"/>
    <x v="852"/>
    <x v="1"/>
    <n v="40"/>
    <x v="0"/>
    <x v="0"/>
    <x v="29"/>
    <n v="150"/>
  </r>
  <r>
    <n v="860"/>
    <x v="853"/>
    <x v="2"/>
    <n v="40"/>
    <x v="1"/>
    <x v="27"/>
    <x v="106"/>
    <n v="850"/>
  </r>
  <r>
    <n v="861"/>
    <x v="854"/>
    <x v="4"/>
    <n v="40"/>
    <x v="0"/>
    <x v="18"/>
    <x v="80"/>
    <n v="150"/>
  </r>
  <r>
    <n v="862"/>
    <x v="855"/>
    <x v="11"/>
    <n v="40"/>
    <x v="0"/>
    <x v="43"/>
    <x v="45"/>
    <n v="150"/>
  </r>
  <r>
    <n v="863"/>
    <x v="856"/>
    <x v="13"/>
    <n v="40"/>
    <x v="1"/>
    <x v="34"/>
    <x v="5"/>
    <n v="3500"/>
  </r>
  <r>
    <n v="864"/>
    <x v="857"/>
    <x v="12"/>
    <n v="40"/>
    <x v="1"/>
    <x v="203"/>
    <x v="4"/>
    <n v="150"/>
  </r>
  <r>
    <n v="865"/>
    <x v="858"/>
    <x v="5"/>
    <n v="40"/>
    <x v="1"/>
    <x v="4"/>
    <x v="19"/>
    <n v="18568"/>
  </r>
  <r>
    <n v="866"/>
    <x v="859"/>
    <x v="7"/>
    <n v="40"/>
    <x v="1"/>
    <x v="3"/>
    <x v="4"/>
    <n v="150"/>
  </r>
  <r>
    <n v="867"/>
    <x v="860"/>
    <x v="2"/>
    <n v="40"/>
    <x v="0"/>
    <x v="129"/>
    <x v="26"/>
    <n v="150"/>
  </r>
  <r>
    <n v="868"/>
    <x v="861"/>
    <x v="8"/>
    <n v="40"/>
    <x v="1"/>
    <x v="204"/>
    <x v="27"/>
    <n v="350"/>
  </r>
  <r>
    <n v="869"/>
    <x v="862"/>
    <x v="8"/>
    <n v="43"/>
    <x v="1"/>
    <x v="11"/>
    <x v="19"/>
    <n v="150"/>
  </r>
  <r>
    <n v="870"/>
    <x v="863"/>
    <x v="13"/>
    <n v="39"/>
    <x v="1"/>
    <x v="8"/>
    <x v="8"/>
    <n v="150"/>
  </r>
  <r>
    <n v="871"/>
    <x v="864"/>
    <x v="26"/>
    <n v="39"/>
    <x v="1"/>
    <x v="110"/>
    <x v="8"/>
    <n v="150"/>
  </r>
  <r>
    <n v="872"/>
    <x v="865"/>
    <x v="15"/>
    <n v="39"/>
    <x v="1"/>
    <x v="5"/>
    <x v="17"/>
    <n v="3500"/>
  </r>
  <r>
    <n v="873"/>
    <x v="866"/>
    <x v="1"/>
    <n v="39"/>
    <x v="1"/>
    <x v="18"/>
    <x v="116"/>
    <n v="18568"/>
  </r>
  <r>
    <n v="874"/>
    <x v="867"/>
    <x v="7"/>
    <n v="39"/>
    <x v="1"/>
    <x v="0"/>
    <x v="0"/>
    <n v="150"/>
  </r>
  <r>
    <n v="875"/>
    <x v="868"/>
    <x v="15"/>
    <n v="39"/>
    <x v="1"/>
    <x v="1"/>
    <x v="26"/>
    <n v="18568"/>
  </r>
  <r>
    <n v="876"/>
    <x v="869"/>
    <x v="15"/>
    <n v="39"/>
    <x v="0"/>
    <x v="186"/>
    <x v="127"/>
    <n v="850"/>
  </r>
  <r>
    <n v="877"/>
    <x v="870"/>
    <x v="4"/>
    <n v="39"/>
    <x v="1"/>
    <x v="11"/>
    <x v="49"/>
    <n v="150"/>
  </r>
  <r>
    <n v="878"/>
    <x v="871"/>
    <x v="4"/>
    <n v="39"/>
    <x v="1"/>
    <x v="0"/>
    <x v="19"/>
    <n v="850"/>
  </r>
  <r>
    <n v="879"/>
    <x v="872"/>
    <x v="4"/>
    <n v="39"/>
    <x v="1"/>
    <x v="29"/>
    <x v="19"/>
    <n v="150"/>
  </r>
  <r>
    <n v="880"/>
    <x v="873"/>
    <x v="7"/>
    <n v="39"/>
    <x v="0"/>
    <x v="0"/>
    <x v="0"/>
    <n v="150"/>
  </r>
  <r>
    <n v="881"/>
    <x v="874"/>
    <x v="3"/>
    <n v="39"/>
    <x v="1"/>
    <x v="130"/>
    <x v="43"/>
    <n v="350"/>
  </r>
  <r>
    <n v="882"/>
    <x v="875"/>
    <x v="11"/>
    <n v="39"/>
    <x v="1"/>
    <x v="4"/>
    <x v="13"/>
    <n v="150"/>
  </r>
  <r>
    <n v="883"/>
    <x v="876"/>
    <x v="5"/>
    <n v="39"/>
    <x v="1"/>
    <x v="18"/>
    <x v="0"/>
    <n v="150"/>
  </r>
  <r>
    <n v="884"/>
    <x v="877"/>
    <x v="2"/>
    <n v="39"/>
    <x v="1"/>
    <x v="29"/>
    <x v="19"/>
    <n v="350"/>
  </r>
  <r>
    <n v="885"/>
    <x v="878"/>
    <x v="1"/>
    <n v="38"/>
    <x v="0"/>
    <x v="18"/>
    <x v="46"/>
    <n v="3500"/>
  </r>
  <r>
    <n v="886"/>
    <x v="879"/>
    <x v="8"/>
    <n v="38"/>
    <x v="0"/>
    <x v="36"/>
    <x v="0"/>
    <n v="850"/>
  </r>
  <r>
    <n v="887"/>
    <x v="880"/>
    <x v="2"/>
    <n v="38"/>
    <x v="1"/>
    <x v="6"/>
    <x v="38"/>
    <n v="150"/>
  </r>
  <r>
    <n v="888"/>
    <x v="881"/>
    <x v="3"/>
    <n v="38"/>
    <x v="1"/>
    <x v="205"/>
    <x v="26"/>
    <n v="150"/>
  </r>
  <r>
    <n v="889"/>
    <x v="882"/>
    <x v="1"/>
    <n v="38"/>
    <x v="1"/>
    <x v="143"/>
    <x v="50"/>
    <n v="150"/>
  </r>
  <r>
    <n v="890"/>
    <x v="883"/>
    <x v="4"/>
    <n v="38"/>
    <x v="1"/>
    <x v="191"/>
    <x v="128"/>
    <n v="150"/>
  </r>
  <r>
    <n v="891"/>
    <x v="884"/>
    <x v="3"/>
    <n v="38"/>
    <x v="1"/>
    <x v="5"/>
    <x v="25"/>
    <n v="150"/>
  </r>
  <r>
    <n v="892"/>
    <x v="885"/>
    <x v="15"/>
    <n v="38"/>
    <x v="1"/>
    <x v="206"/>
    <x v="5"/>
    <n v="350"/>
  </r>
  <r>
    <n v="893"/>
    <x v="886"/>
    <x v="16"/>
    <n v="38"/>
    <x v="1"/>
    <x v="33"/>
    <x v="39"/>
    <n v="150"/>
  </r>
  <r>
    <n v="894"/>
    <x v="887"/>
    <x v="9"/>
    <n v="38"/>
    <x v="0"/>
    <x v="5"/>
    <x v="4"/>
    <n v="350"/>
  </r>
  <r>
    <n v="895"/>
    <x v="888"/>
    <x v="3"/>
    <n v="38"/>
    <x v="0"/>
    <x v="0"/>
    <x v="14"/>
    <n v="25000"/>
  </r>
  <r>
    <n v="896"/>
    <x v="889"/>
    <x v="7"/>
    <n v="38"/>
    <x v="1"/>
    <x v="84"/>
    <x v="46"/>
    <n v="350"/>
  </r>
  <r>
    <n v="897"/>
    <x v="890"/>
    <x v="1"/>
    <n v="38"/>
    <x v="1"/>
    <x v="37"/>
    <x v="33"/>
    <n v="3500"/>
  </r>
  <r>
    <n v="898"/>
    <x v="880"/>
    <x v="2"/>
    <n v="38"/>
    <x v="1"/>
    <x v="6"/>
    <x v="38"/>
    <n v="150"/>
  </r>
  <r>
    <n v="899"/>
    <x v="891"/>
    <x v="11"/>
    <n v="38"/>
    <x v="1"/>
    <x v="5"/>
    <x v="28"/>
    <n v="150"/>
  </r>
  <r>
    <n v="900"/>
    <x v="892"/>
    <x v="2"/>
    <n v="38"/>
    <x v="8"/>
    <x v="165"/>
    <x v="26"/>
    <n v="350"/>
  </r>
  <r>
    <n v="901"/>
    <x v="893"/>
    <x v="24"/>
    <n v="38"/>
    <x v="1"/>
    <x v="33"/>
    <x v="31"/>
    <n v="150"/>
  </r>
  <r>
    <n v="902"/>
    <x v="894"/>
    <x v="10"/>
    <n v="38"/>
    <x v="1"/>
    <x v="6"/>
    <x v="33"/>
    <n v="150"/>
  </r>
  <r>
    <n v="903"/>
    <x v="885"/>
    <x v="15"/>
    <n v="38"/>
    <x v="1"/>
    <x v="206"/>
    <x v="5"/>
    <n v="350"/>
  </r>
  <r>
    <n v="904"/>
    <x v="886"/>
    <x v="16"/>
    <n v="38"/>
    <x v="1"/>
    <x v="33"/>
    <x v="39"/>
    <n v="150"/>
  </r>
  <r>
    <n v="905"/>
    <x v="887"/>
    <x v="9"/>
    <n v="38"/>
    <x v="0"/>
    <x v="5"/>
    <x v="4"/>
    <n v="350"/>
  </r>
  <r>
    <n v="906"/>
    <x v="895"/>
    <x v="11"/>
    <n v="38"/>
    <x v="0"/>
    <x v="207"/>
    <x v="47"/>
    <n v="150"/>
  </r>
  <r>
    <n v="907"/>
    <x v="879"/>
    <x v="8"/>
    <n v="38"/>
    <x v="0"/>
    <x v="36"/>
    <x v="0"/>
    <n v="850"/>
  </r>
  <r>
    <n v="908"/>
    <x v="883"/>
    <x v="4"/>
    <n v="38"/>
    <x v="1"/>
    <x v="191"/>
    <x v="128"/>
    <n v="150"/>
  </r>
  <r>
    <n v="909"/>
    <x v="896"/>
    <x v="0"/>
    <n v="38"/>
    <x v="1"/>
    <x v="7"/>
    <x v="37"/>
    <n v="350"/>
  </r>
  <r>
    <n v="910"/>
    <x v="897"/>
    <x v="18"/>
    <n v="38"/>
    <x v="1"/>
    <x v="208"/>
    <x v="50"/>
    <n v="350"/>
  </r>
  <r>
    <n v="911"/>
    <x v="898"/>
    <x v="11"/>
    <n v="38"/>
    <x v="1"/>
    <x v="45"/>
    <x v="9"/>
    <n v="3500"/>
  </r>
  <r>
    <n v="912"/>
    <x v="899"/>
    <x v="4"/>
    <n v="37"/>
    <x v="1"/>
    <x v="6"/>
    <x v="5"/>
    <n v="150"/>
  </r>
  <r>
    <n v="913"/>
    <x v="900"/>
    <x v="14"/>
    <n v="37"/>
    <x v="1"/>
    <x v="24"/>
    <x v="0"/>
    <n v="150"/>
  </r>
  <r>
    <n v="914"/>
    <x v="901"/>
    <x v="2"/>
    <n v="37"/>
    <x v="0"/>
    <x v="209"/>
    <x v="112"/>
    <n v="850"/>
  </r>
  <r>
    <n v="915"/>
    <x v="902"/>
    <x v="10"/>
    <n v="37"/>
    <x v="1"/>
    <x v="18"/>
    <x v="50"/>
    <n v="150"/>
  </r>
  <r>
    <n v="916"/>
    <x v="903"/>
    <x v="11"/>
    <n v="37"/>
    <x v="8"/>
    <x v="1"/>
    <x v="11"/>
    <n v="150"/>
  </r>
  <r>
    <n v="917"/>
    <x v="904"/>
    <x v="8"/>
    <n v="37"/>
    <x v="1"/>
    <x v="36"/>
    <x v="15"/>
    <n v="3500"/>
  </r>
  <r>
    <n v="918"/>
    <x v="905"/>
    <x v="5"/>
    <n v="37"/>
    <x v="1"/>
    <x v="18"/>
    <x v="90"/>
    <n v="3500"/>
  </r>
  <r>
    <n v="919"/>
    <x v="906"/>
    <x v="16"/>
    <n v="37"/>
    <x v="1"/>
    <x v="8"/>
    <x v="19"/>
    <n v="150"/>
  </r>
  <r>
    <n v="920"/>
    <x v="903"/>
    <x v="11"/>
    <n v="37"/>
    <x v="8"/>
    <x v="1"/>
    <x v="11"/>
    <n v="150"/>
  </r>
  <r>
    <n v="921"/>
    <x v="907"/>
    <x v="0"/>
    <n v="37"/>
    <x v="1"/>
    <x v="83"/>
    <x v="8"/>
    <n v="350"/>
  </r>
  <r>
    <n v="922"/>
    <x v="901"/>
    <x v="2"/>
    <n v="37"/>
    <x v="0"/>
    <x v="209"/>
    <x v="112"/>
    <n v="850"/>
  </r>
  <r>
    <n v="923"/>
    <x v="908"/>
    <x v="0"/>
    <n v="37"/>
    <x v="1"/>
    <x v="4"/>
    <x v="29"/>
    <n v="150"/>
  </r>
  <r>
    <n v="924"/>
    <x v="905"/>
    <x v="5"/>
    <n v="37"/>
    <x v="1"/>
    <x v="18"/>
    <x v="90"/>
    <n v="3500"/>
  </r>
  <r>
    <n v="925"/>
    <x v="909"/>
    <x v="2"/>
    <n v="37"/>
    <x v="1"/>
    <x v="210"/>
    <x v="33"/>
    <n v="850"/>
  </r>
  <r>
    <n v="926"/>
    <x v="910"/>
    <x v="7"/>
    <n v="37"/>
    <x v="1"/>
    <x v="177"/>
    <x v="72"/>
    <n v="350"/>
  </r>
  <r>
    <n v="927"/>
    <x v="902"/>
    <x v="10"/>
    <n v="37"/>
    <x v="1"/>
    <x v="18"/>
    <x v="50"/>
    <n v="150"/>
  </r>
  <r>
    <n v="928"/>
    <x v="911"/>
    <x v="1"/>
    <n v="36"/>
    <x v="1"/>
    <x v="71"/>
    <x v="38"/>
    <n v="350"/>
  </r>
  <r>
    <n v="929"/>
    <x v="912"/>
    <x v="8"/>
    <n v="36"/>
    <x v="1"/>
    <x v="9"/>
    <x v="14"/>
    <n v="150"/>
  </r>
  <r>
    <n v="930"/>
    <x v="913"/>
    <x v="4"/>
    <n v="36"/>
    <x v="1"/>
    <x v="211"/>
    <x v="33"/>
    <n v="350"/>
  </r>
  <r>
    <n v="931"/>
    <x v="914"/>
    <x v="1"/>
    <n v="36"/>
    <x v="1"/>
    <x v="0"/>
    <x v="0"/>
    <n v="350"/>
  </r>
  <r>
    <n v="932"/>
    <x v="915"/>
    <x v="7"/>
    <n v="36"/>
    <x v="1"/>
    <x v="0"/>
    <x v="125"/>
    <n v="350"/>
  </r>
  <r>
    <n v="933"/>
    <x v="916"/>
    <x v="14"/>
    <n v="36"/>
    <x v="1"/>
    <x v="63"/>
    <x v="71"/>
    <n v="850"/>
  </r>
  <r>
    <n v="934"/>
    <x v="917"/>
    <x v="8"/>
    <n v="36"/>
    <x v="1"/>
    <x v="36"/>
    <x v="45"/>
    <n v="45566"/>
  </r>
  <r>
    <n v="935"/>
    <x v="918"/>
    <x v="8"/>
    <n v="36"/>
    <x v="1"/>
    <x v="18"/>
    <x v="46"/>
    <n v="350"/>
  </r>
  <r>
    <n v="936"/>
    <x v="919"/>
    <x v="0"/>
    <n v="36"/>
    <x v="1"/>
    <x v="80"/>
    <x v="49"/>
    <n v="150"/>
  </r>
  <r>
    <n v="937"/>
    <x v="920"/>
    <x v="15"/>
    <n v="36"/>
    <x v="1"/>
    <x v="6"/>
    <x v="5"/>
    <n v="100000"/>
  </r>
  <r>
    <n v="938"/>
    <x v="921"/>
    <x v="27"/>
    <n v="36"/>
    <x v="1"/>
    <x v="0"/>
    <x v="85"/>
    <n v="350"/>
  </r>
  <r>
    <n v="939"/>
    <x v="922"/>
    <x v="1"/>
    <n v="36"/>
    <x v="1"/>
    <x v="212"/>
    <x v="87"/>
    <n v="150"/>
  </r>
  <r>
    <n v="940"/>
    <x v="923"/>
    <x v="18"/>
    <n v="36"/>
    <x v="1"/>
    <x v="33"/>
    <x v="19"/>
    <n v="150"/>
  </r>
  <r>
    <n v="941"/>
    <x v="924"/>
    <x v="12"/>
    <n v="36"/>
    <x v="1"/>
    <x v="26"/>
    <x v="14"/>
    <n v="150"/>
  </r>
  <r>
    <n v="942"/>
    <x v="925"/>
    <x v="28"/>
    <n v="36"/>
    <x v="4"/>
    <x v="0"/>
    <x v="129"/>
    <n v="150"/>
  </r>
  <r>
    <n v="943"/>
    <x v="926"/>
    <x v="18"/>
    <n v="35"/>
    <x v="1"/>
    <x v="18"/>
    <x v="46"/>
    <n v="150"/>
  </r>
  <r>
    <n v="944"/>
    <x v="927"/>
    <x v="9"/>
    <n v="35"/>
    <x v="6"/>
    <x v="4"/>
    <x v="14"/>
    <n v="18568"/>
  </r>
  <r>
    <n v="945"/>
    <x v="928"/>
    <x v="10"/>
    <n v="35"/>
    <x v="1"/>
    <x v="3"/>
    <x v="4"/>
    <n v="18568"/>
  </r>
  <r>
    <n v="946"/>
    <x v="929"/>
    <x v="1"/>
    <n v="35"/>
    <x v="1"/>
    <x v="7"/>
    <x v="127"/>
    <n v="150"/>
  </r>
  <r>
    <n v="947"/>
    <x v="930"/>
    <x v="6"/>
    <n v="35"/>
    <x v="0"/>
    <x v="0"/>
    <x v="0"/>
    <n v="350"/>
  </r>
  <r>
    <n v="948"/>
    <x v="931"/>
    <x v="2"/>
    <n v="35"/>
    <x v="1"/>
    <x v="54"/>
    <x v="55"/>
    <n v="3500"/>
  </r>
  <r>
    <n v="949"/>
    <x v="932"/>
    <x v="12"/>
    <n v="35"/>
    <x v="0"/>
    <x v="26"/>
    <x v="112"/>
    <n v="850"/>
  </r>
  <r>
    <n v="950"/>
    <x v="933"/>
    <x v="16"/>
    <n v="35"/>
    <x v="0"/>
    <x v="38"/>
    <x v="96"/>
    <n v="350"/>
  </r>
  <r>
    <n v="951"/>
    <x v="934"/>
    <x v="2"/>
    <n v="35"/>
    <x v="1"/>
    <x v="1"/>
    <x v="5"/>
    <n v="150"/>
  </r>
  <r>
    <n v="952"/>
    <x v="935"/>
    <x v="7"/>
    <n v="35"/>
    <x v="1"/>
    <x v="105"/>
    <x v="81"/>
    <n v="150"/>
  </r>
  <r>
    <n v="953"/>
    <x v="936"/>
    <x v="11"/>
    <n v="35"/>
    <x v="1"/>
    <x v="0"/>
    <x v="4"/>
    <n v="350"/>
  </r>
  <r>
    <n v="954"/>
    <x v="937"/>
    <x v="5"/>
    <n v="35"/>
    <x v="1"/>
    <x v="26"/>
    <x v="14"/>
    <n v="150"/>
  </r>
  <r>
    <n v="955"/>
    <x v="938"/>
    <x v="0"/>
    <n v="35"/>
    <x v="1"/>
    <x v="78"/>
    <x v="1"/>
    <n v="3500"/>
  </r>
  <r>
    <n v="956"/>
    <x v="939"/>
    <x v="2"/>
    <n v="35"/>
    <x v="1"/>
    <x v="36"/>
    <x v="1"/>
    <n v="150"/>
  </r>
  <r>
    <n v="957"/>
    <x v="940"/>
    <x v="0"/>
    <n v="35"/>
    <x v="1"/>
    <x v="44"/>
    <x v="45"/>
    <n v="150"/>
  </r>
  <r>
    <n v="958"/>
    <x v="941"/>
    <x v="0"/>
    <n v="35"/>
    <x v="1"/>
    <x v="18"/>
    <x v="2"/>
    <n v="150"/>
  </r>
  <r>
    <n v="959"/>
    <x v="942"/>
    <x v="10"/>
    <n v="35"/>
    <x v="1"/>
    <x v="18"/>
    <x v="39"/>
    <n v="150"/>
  </r>
  <r>
    <n v="960"/>
    <x v="943"/>
    <x v="10"/>
    <n v="34"/>
    <x v="1"/>
    <x v="213"/>
    <x v="12"/>
    <n v="150"/>
  </r>
  <r>
    <n v="961"/>
    <x v="944"/>
    <x v="2"/>
    <n v="34"/>
    <x v="1"/>
    <x v="131"/>
    <x v="47"/>
    <n v="18568"/>
  </r>
  <r>
    <n v="962"/>
    <x v="945"/>
    <x v="8"/>
    <n v="34"/>
    <x v="1"/>
    <x v="9"/>
    <x v="130"/>
    <n v="150"/>
  </r>
  <r>
    <n v="963"/>
    <x v="946"/>
    <x v="9"/>
    <n v="34"/>
    <x v="0"/>
    <x v="214"/>
    <x v="131"/>
    <n v="850"/>
  </r>
  <r>
    <n v="964"/>
    <x v="947"/>
    <x v="2"/>
    <n v="34"/>
    <x v="1"/>
    <x v="102"/>
    <x v="43"/>
    <n v="350"/>
  </r>
  <r>
    <n v="965"/>
    <x v="948"/>
    <x v="5"/>
    <n v="34"/>
    <x v="1"/>
    <x v="1"/>
    <x v="49"/>
    <n v="18568"/>
  </r>
  <r>
    <n v="966"/>
    <x v="949"/>
    <x v="18"/>
    <n v="34"/>
    <x v="1"/>
    <x v="6"/>
    <x v="49"/>
    <n v="18568"/>
  </r>
  <r>
    <n v="967"/>
    <x v="950"/>
    <x v="11"/>
    <n v="34"/>
    <x v="1"/>
    <x v="9"/>
    <x v="33"/>
    <n v="150"/>
  </r>
  <r>
    <n v="968"/>
    <x v="951"/>
    <x v="0"/>
    <n v="34"/>
    <x v="0"/>
    <x v="7"/>
    <x v="6"/>
    <n v="150"/>
  </r>
  <r>
    <n v="969"/>
    <x v="952"/>
    <x v="9"/>
    <n v="34"/>
    <x v="1"/>
    <x v="110"/>
    <x v="45"/>
    <n v="150"/>
  </r>
  <r>
    <n v="970"/>
    <x v="953"/>
    <x v="22"/>
    <n v="34"/>
    <x v="1"/>
    <x v="25"/>
    <x v="5"/>
    <n v="150"/>
  </r>
  <r>
    <n v="971"/>
    <x v="954"/>
    <x v="11"/>
    <n v="34"/>
    <x v="1"/>
    <x v="215"/>
    <x v="39"/>
    <n v="350"/>
  </r>
  <r>
    <n v="972"/>
    <x v="955"/>
    <x v="11"/>
    <n v="34"/>
    <x v="1"/>
    <x v="43"/>
    <x v="72"/>
    <n v="150"/>
  </r>
  <r>
    <n v="973"/>
    <x v="956"/>
    <x v="6"/>
    <n v="34"/>
    <x v="1"/>
    <x v="105"/>
    <x v="104"/>
    <n v="850"/>
  </r>
  <r>
    <n v="974"/>
    <x v="957"/>
    <x v="1"/>
    <n v="34"/>
    <x v="1"/>
    <x v="29"/>
    <x v="28"/>
    <n v="850"/>
  </r>
  <r>
    <n v="975"/>
    <x v="958"/>
    <x v="3"/>
    <n v="34"/>
    <x v="1"/>
    <x v="44"/>
    <x v="5"/>
    <n v="18568"/>
  </r>
  <r>
    <n v="976"/>
    <x v="959"/>
    <x v="4"/>
    <n v="34"/>
    <x v="1"/>
    <x v="41"/>
    <x v="86"/>
    <n v="18568"/>
  </r>
  <r>
    <n v="977"/>
    <x v="960"/>
    <x v="27"/>
    <n v="34"/>
    <x v="1"/>
    <x v="216"/>
    <x v="73"/>
    <n v="18568"/>
  </r>
  <r>
    <n v="978"/>
    <x v="960"/>
    <x v="27"/>
    <n v="34"/>
    <x v="1"/>
    <x v="216"/>
    <x v="73"/>
    <n v="18568"/>
  </r>
  <r>
    <n v="979"/>
    <x v="957"/>
    <x v="1"/>
    <n v="34"/>
    <x v="1"/>
    <x v="29"/>
    <x v="28"/>
    <n v="850"/>
  </r>
  <r>
    <n v="980"/>
    <x v="961"/>
    <x v="13"/>
    <n v="34"/>
    <x v="0"/>
    <x v="11"/>
    <x v="37"/>
    <n v="350"/>
  </r>
  <r>
    <n v="981"/>
    <x v="962"/>
    <x v="21"/>
    <n v="34"/>
    <x v="1"/>
    <x v="1"/>
    <x v="0"/>
    <n v="150"/>
  </r>
  <r>
    <n v="982"/>
    <x v="963"/>
    <x v="0"/>
    <n v="33"/>
    <x v="1"/>
    <x v="0"/>
    <x v="43"/>
    <n v="18568"/>
  </r>
  <r>
    <n v="983"/>
    <x v="964"/>
    <x v="3"/>
    <n v="33"/>
    <x v="1"/>
    <x v="217"/>
    <x v="14"/>
    <n v="150"/>
  </r>
  <r>
    <n v="984"/>
    <x v="965"/>
    <x v="20"/>
    <n v="33"/>
    <x v="1"/>
    <x v="11"/>
    <x v="84"/>
    <n v="150"/>
  </r>
  <r>
    <n v="985"/>
    <x v="966"/>
    <x v="24"/>
    <n v="33"/>
    <x v="1"/>
    <x v="54"/>
    <x v="5"/>
    <n v="350"/>
  </r>
  <r>
    <n v="986"/>
    <x v="967"/>
    <x v="8"/>
    <n v="33"/>
    <x v="0"/>
    <x v="80"/>
    <x v="28"/>
    <n v="150"/>
  </r>
  <r>
    <n v="987"/>
    <x v="968"/>
    <x v="7"/>
    <n v="33"/>
    <x v="1"/>
    <x v="6"/>
    <x v="4"/>
    <n v="7500"/>
  </r>
  <r>
    <n v="988"/>
    <x v="969"/>
    <x v="6"/>
    <n v="33"/>
    <x v="1"/>
    <x v="218"/>
    <x v="19"/>
    <n v="350"/>
  </r>
  <r>
    <n v="989"/>
    <x v="970"/>
    <x v="2"/>
    <n v="33"/>
    <x v="1"/>
    <x v="11"/>
    <x v="39"/>
    <n v="150"/>
  </r>
  <r>
    <n v="990"/>
    <x v="971"/>
    <x v="14"/>
    <n v="33"/>
    <x v="1"/>
    <x v="17"/>
    <x v="50"/>
    <n v="150"/>
  </r>
  <r>
    <n v="991"/>
    <x v="972"/>
    <x v="12"/>
    <n v="33"/>
    <x v="1"/>
    <x v="18"/>
    <x v="26"/>
    <n v="150"/>
  </r>
  <r>
    <n v="992"/>
    <x v="973"/>
    <x v="15"/>
    <n v="33"/>
    <x v="1"/>
    <x v="219"/>
    <x v="53"/>
    <n v="25000"/>
  </r>
  <r>
    <n v="993"/>
    <x v="974"/>
    <x v="7"/>
    <n v="33"/>
    <x v="1"/>
    <x v="220"/>
    <x v="4"/>
    <n v="350"/>
  </r>
  <r>
    <n v="994"/>
    <x v="975"/>
    <x v="0"/>
    <n v="33"/>
    <x v="1"/>
    <x v="6"/>
    <x v="33"/>
    <n v="350"/>
  </r>
  <r>
    <n v="995"/>
    <x v="976"/>
    <x v="10"/>
    <n v="33"/>
    <x v="1"/>
    <x v="105"/>
    <x v="132"/>
    <n v="350"/>
  </r>
  <r>
    <n v="996"/>
    <x v="977"/>
    <x v="27"/>
    <n v="33"/>
    <x v="1"/>
    <x v="69"/>
    <x v="43"/>
    <n v="18568"/>
  </r>
  <r>
    <n v="997"/>
    <x v="975"/>
    <x v="0"/>
    <n v="33"/>
    <x v="1"/>
    <x v="6"/>
    <x v="33"/>
    <n v="350"/>
  </r>
  <r>
    <n v="998"/>
    <x v="966"/>
    <x v="24"/>
    <n v="33"/>
    <x v="1"/>
    <x v="54"/>
    <x v="5"/>
    <n v="350"/>
  </r>
  <r>
    <n v="999"/>
    <x v="978"/>
    <x v="5"/>
    <n v="33"/>
    <x v="1"/>
    <x v="221"/>
    <x v="65"/>
    <n v="150"/>
  </r>
  <r>
    <n v="1000"/>
    <x v="973"/>
    <x v="15"/>
    <n v="33"/>
    <x v="1"/>
    <x v="219"/>
    <x v="53"/>
    <n v="25000"/>
  </r>
  <r>
    <n v="1001"/>
    <x v="979"/>
    <x v="10"/>
    <n v="33"/>
    <x v="1"/>
    <x v="18"/>
    <x v="10"/>
    <n v="150"/>
  </r>
  <r>
    <n v="1002"/>
    <x v="970"/>
    <x v="2"/>
    <n v="33"/>
    <x v="1"/>
    <x v="11"/>
    <x v="39"/>
    <n v="150"/>
  </r>
  <r>
    <n v="1003"/>
    <x v="972"/>
    <x v="12"/>
    <n v="33"/>
    <x v="1"/>
    <x v="18"/>
    <x v="26"/>
    <n v="150"/>
  </r>
  <r>
    <n v="1004"/>
    <x v="980"/>
    <x v="1"/>
    <n v="32"/>
    <x v="1"/>
    <x v="222"/>
    <x v="89"/>
    <n v="150"/>
  </r>
  <r>
    <n v="1005"/>
    <x v="981"/>
    <x v="5"/>
    <n v="32"/>
    <x v="1"/>
    <x v="25"/>
    <x v="14"/>
    <n v="350"/>
  </r>
  <r>
    <n v="1006"/>
    <x v="982"/>
    <x v="15"/>
    <n v="32"/>
    <x v="1"/>
    <x v="6"/>
    <x v="45"/>
    <n v="150"/>
  </r>
  <r>
    <n v="1007"/>
    <x v="983"/>
    <x v="19"/>
    <n v="32"/>
    <x v="1"/>
    <x v="18"/>
    <x v="2"/>
    <n v="850"/>
  </r>
  <r>
    <n v="1008"/>
    <x v="984"/>
    <x v="0"/>
    <n v="32"/>
    <x v="1"/>
    <x v="223"/>
    <x v="132"/>
    <n v="350"/>
  </r>
  <r>
    <n v="1009"/>
    <x v="985"/>
    <x v="7"/>
    <n v="32"/>
    <x v="1"/>
    <x v="6"/>
    <x v="73"/>
    <n v="150"/>
  </r>
  <r>
    <n v="1010"/>
    <x v="986"/>
    <x v="1"/>
    <n v="32"/>
    <x v="1"/>
    <x v="186"/>
    <x v="5"/>
    <n v="350"/>
  </r>
  <r>
    <n v="1011"/>
    <x v="987"/>
    <x v="12"/>
    <n v="32"/>
    <x v="1"/>
    <x v="84"/>
    <x v="33"/>
    <n v="150"/>
  </r>
  <r>
    <n v="1012"/>
    <x v="988"/>
    <x v="5"/>
    <n v="32"/>
    <x v="1"/>
    <x v="71"/>
    <x v="9"/>
    <n v="18568"/>
  </r>
  <r>
    <n v="1013"/>
    <x v="989"/>
    <x v="21"/>
    <n v="32"/>
    <x v="1"/>
    <x v="18"/>
    <x v="9"/>
    <n v="18568"/>
  </r>
  <r>
    <n v="1014"/>
    <x v="990"/>
    <x v="0"/>
    <n v="32"/>
    <x v="0"/>
    <x v="18"/>
    <x v="114"/>
    <n v="850"/>
  </r>
  <r>
    <n v="1015"/>
    <x v="991"/>
    <x v="1"/>
    <n v="32"/>
    <x v="1"/>
    <x v="224"/>
    <x v="53"/>
    <n v="150"/>
  </r>
  <r>
    <n v="1016"/>
    <x v="992"/>
    <x v="18"/>
    <n v="32"/>
    <x v="1"/>
    <x v="105"/>
    <x v="38"/>
    <n v="150"/>
  </r>
  <r>
    <n v="1017"/>
    <x v="981"/>
    <x v="5"/>
    <n v="32"/>
    <x v="1"/>
    <x v="25"/>
    <x v="14"/>
    <n v="350"/>
  </r>
  <r>
    <n v="1018"/>
    <x v="982"/>
    <x v="15"/>
    <n v="32"/>
    <x v="1"/>
    <x v="6"/>
    <x v="45"/>
    <n v="150"/>
  </r>
  <r>
    <n v="1019"/>
    <x v="989"/>
    <x v="21"/>
    <n v="32"/>
    <x v="1"/>
    <x v="18"/>
    <x v="9"/>
    <n v="18568"/>
  </r>
  <r>
    <n v="1020"/>
    <x v="987"/>
    <x v="12"/>
    <n v="32"/>
    <x v="1"/>
    <x v="84"/>
    <x v="33"/>
    <n v="150"/>
  </r>
  <r>
    <n v="1021"/>
    <x v="991"/>
    <x v="1"/>
    <n v="32"/>
    <x v="1"/>
    <x v="224"/>
    <x v="53"/>
    <n v="150"/>
  </r>
  <r>
    <n v="1022"/>
    <x v="990"/>
    <x v="0"/>
    <n v="32"/>
    <x v="0"/>
    <x v="18"/>
    <x v="114"/>
    <n v="850"/>
  </r>
  <r>
    <n v="1023"/>
    <x v="993"/>
    <x v="5"/>
    <n v="32"/>
    <x v="1"/>
    <x v="225"/>
    <x v="26"/>
    <n v="150"/>
  </r>
  <r>
    <n v="1024"/>
    <x v="980"/>
    <x v="1"/>
    <n v="32"/>
    <x v="1"/>
    <x v="222"/>
    <x v="89"/>
    <n v="150"/>
  </r>
  <r>
    <n v="1025"/>
    <x v="994"/>
    <x v="8"/>
    <n v="32"/>
    <x v="4"/>
    <x v="71"/>
    <x v="50"/>
    <n v="150"/>
  </r>
  <r>
    <n v="1026"/>
    <x v="995"/>
    <x v="4"/>
    <n v="32"/>
    <x v="1"/>
    <x v="226"/>
    <x v="98"/>
    <n v="18568"/>
  </r>
  <r>
    <n v="1027"/>
    <x v="985"/>
    <x v="7"/>
    <n v="32"/>
    <x v="1"/>
    <x v="6"/>
    <x v="73"/>
    <n v="150"/>
  </r>
  <r>
    <n v="1028"/>
    <x v="996"/>
    <x v="11"/>
    <n v="31"/>
    <x v="1"/>
    <x v="5"/>
    <x v="46"/>
    <n v="850"/>
  </r>
  <r>
    <n v="1029"/>
    <x v="997"/>
    <x v="1"/>
    <n v="31"/>
    <x v="1"/>
    <x v="6"/>
    <x v="33"/>
    <n v="150"/>
  </r>
  <r>
    <n v="1030"/>
    <x v="998"/>
    <x v="7"/>
    <n v="31"/>
    <x v="1"/>
    <x v="18"/>
    <x v="26"/>
    <n v="350"/>
  </r>
  <r>
    <n v="1031"/>
    <x v="999"/>
    <x v="15"/>
    <n v="31"/>
    <x v="1"/>
    <x v="227"/>
    <x v="86"/>
    <n v="3500"/>
  </r>
  <r>
    <n v="1032"/>
    <x v="1000"/>
    <x v="18"/>
    <n v="31"/>
    <x v="1"/>
    <x v="105"/>
    <x v="33"/>
    <n v="850"/>
  </r>
  <r>
    <n v="1033"/>
    <x v="1001"/>
    <x v="21"/>
    <n v="31"/>
    <x v="0"/>
    <x v="36"/>
    <x v="79"/>
    <n v="3500"/>
  </r>
  <r>
    <n v="1034"/>
    <x v="1002"/>
    <x v="13"/>
    <n v="31"/>
    <x v="0"/>
    <x v="80"/>
    <x v="37"/>
    <n v="350"/>
  </r>
  <r>
    <n v="1035"/>
    <x v="1003"/>
    <x v="1"/>
    <n v="31"/>
    <x v="0"/>
    <x v="8"/>
    <x v="22"/>
    <n v="75000"/>
  </r>
  <r>
    <n v="1036"/>
    <x v="1004"/>
    <x v="24"/>
    <n v="31"/>
    <x v="1"/>
    <x v="36"/>
    <x v="12"/>
    <n v="150"/>
  </r>
  <r>
    <n v="1037"/>
    <x v="1005"/>
    <x v="3"/>
    <n v="31"/>
    <x v="0"/>
    <x v="228"/>
    <x v="4"/>
    <n v="3500"/>
  </r>
  <r>
    <n v="1038"/>
    <x v="1006"/>
    <x v="5"/>
    <n v="31"/>
    <x v="0"/>
    <x v="27"/>
    <x v="11"/>
    <n v="350"/>
  </r>
  <r>
    <n v="1039"/>
    <x v="1007"/>
    <x v="24"/>
    <n v="31"/>
    <x v="0"/>
    <x v="229"/>
    <x v="81"/>
    <n v="150"/>
  </r>
  <r>
    <n v="1040"/>
    <x v="1008"/>
    <x v="6"/>
    <n v="31"/>
    <x v="1"/>
    <x v="230"/>
    <x v="45"/>
    <n v="150"/>
  </r>
  <r>
    <n v="1041"/>
    <x v="1009"/>
    <x v="20"/>
    <n v="31"/>
    <x v="1"/>
    <x v="4"/>
    <x v="49"/>
    <n v="18568"/>
  </r>
  <r>
    <n v="1042"/>
    <x v="1010"/>
    <x v="2"/>
    <n v="31"/>
    <x v="1"/>
    <x v="18"/>
    <x v="49"/>
    <n v="150"/>
  </r>
  <r>
    <n v="1043"/>
    <x v="1011"/>
    <x v="1"/>
    <n v="31"/>
    <x v="1"/>
    <x v="36"/>
    <x v="47"/>
    <n v="350"/>
  </r>
  <r>
    <n v="1044"/>
    <x v="1012"/>
    <x v="7"/>
    <n v="31"/>
    <x v="1"/>
    <x v="3"/>
    <x v="4"/>
    <n v="150"/>
  </r>
  <r>
    <n v="1045"/>
    <x v="1013"/>
    <x v="1"/>
    <n v="31"/>
    <x v="1"/>
    <x v="18"/>
    <x v="25"/>
    <n v="850"/>
  </r>
  <r>
    <n v="1046"/>
    <x v="1014"/>
    <x v="6"/>
    <n v="31"/>
    <x v="0"/>
    <x v="9"/>
    <x v="47"/>
    <n v="350"/>
  </r>
  <r>
    <n v="1047"/>
    <x v="1015"/>
    <x v="1"/>
    <n v="31"/>
    <x v="1"/>
    <x v="0"/>
    <x v="119"/>
    <n v="850"/>
  </r>
  <r>
    <n v="1048"/>
    <x v="1016"/>
    <x v="4"/>
    <n v="31"/>
    <x v="1"/>
    <x v="34"/>
    <x v="12"/>
    <n v="18568"/>
  </r>
  <r>
    <n v="1049"/>
    <x v="1017"/>
    <x v="5"/>
    <n v="31"/>
    <x v="1"/>
    <x v="231"/>
    <x v="0"/>
    <n v="150"/>
  </r>
  <r>
    <n v="1050"/>
    <x v="1018"/>
    <x v="4"/>
    <n v="31"/>
    <x v="1"/>
    <x v="232"/>
    <x v="37"/>
    <n v="45566"/>
  </r>
  <r>
    <n v="1051"/>
    <x v="1019"/>
    <x v="8"/>
    <n v="31"/>
    <x v="1"/>
    <x v="3"/>
    <x v="132"/>
    <n v="150"/>
  </r>
  <r>
    <n v="1052"/>
    <x v="1020"/>
    <x v="8"/>
    <n v="31"/>
    <x v="0"/>
    <x v="171"/>
    <x v="4"/>
    <n v="150"/>
  </r>
  <r>
    <n v="1053"/>
    <x v="1021"/>
    <x v="5"/>
    <n v="31"/>
    <x v="1"/>
    <x v="17"/>
    <x v="14"/>
    <n v="25000"/>
  </r>
  <r>
    <n v="1054"/>
    <x v="1022"/>
    <x v="6"/>
    <n v="31"/>
    <x v="0"/>
    <x v="1"/>
    <x v="86"/>
    <n v="150"/>
  </r>
  <r>
    <n v="1055"/>
    <x v="1023"/>
    <x v="16"/>
    <n v="30"/>
    <x v="1"/>
    <x v="34"/>
    <x v="121"/>
    <n v="850"/>
  </r>
  <r>
    <n v="1056"/>
    <x v="1024"/>
    <x v="11"/>
    <n v="30"/>
    <x v="1"/>
    <x v="207"/>
    <x v="14"/>
    <n v="150"/>
  </r>
  <r>
    <n v="1057"/>
    <x v="1025"/>
    <x v="0"/>
    <n v="30"/>
    <x v="1"/>
    <x v="5"/>
    <x v="50"/>
    <n v="150"/>
  </r>
  <r>
    <n v="1058"/>
    <x v="1026"/>
    <x v="0"/>
    <n v="30"/>
    <x v="0"/>
    <x v="177"/>
    <x v="29"/>
    <n v="350"/>
  </r>
  <r>
    <n v="1059"/>
    <x v="1027"/>
    <x v="6"/>
    <n v="30"/>
    <x v="1"/>
    <x v="18"/>
    <x v="39"/>
    <n v="150"/>
  </r>
  <r>
    <n v="1060"/>
    <x v="1028"/>
    <x v="27"/>
    <n v="30"/>
    <x v="1"/>
    <x v="0"/>
    <x v="38"/>
    <n v="150"/>
  </r>
  <r>
    <n v="1061"/>
    <x v="1029"/>
    <x v="2"/>
    <n v="30"/>
    <x v="1"/>
    <x v="18"/>
    <x v="4"/>
    <n v="350"/>
  </r>
  <r>
    <n v="1062"/>
    <x v="1030"/>
    <x v="2"/>
    <n v="30"/>
    <x v="1"/>
    <x v="233"/>
    <x v="59"/>
    <n v="3500"/>
  </r>
  <r>
    <n v="1063"/>
    <x v="1031"/>
    <x v="6"/>
    <n v="30"/>
    <x v="1"/>
    <x v="34"/>
    <x v="114"/>
    <n v="350"/>
  </r>
  <r>
    <n v="1064"/>
    <x v="1032"/>
    <x v="10"/>
    <n v="30"/>
    <x v="1"/>
    <x v="0"/>
    <x v="4"/>
    <n v="18568"/>
  </r>
  <r>
    <n v="1065"/>
    <x v="1033"/>
    <x v="8"/>
    <n v="30"/>
    <x v="1"/>
    <x v="121"/>
    <x v="37"/>
    <n v="150"/>
  </r>
  <r>
    <n v="1066"/>
    <x v="1034"/>
    <x v="4"/>
    <n v="30"/>
    <x v="1"/>
    <x v="6"/>
    <x v="10"/>
    <n v="350"/>
  </r>
  <r>
    <n v="1067"/>
    <x v="1035"/>
    <x v="4"/>
    <n v="30"/>
    <x v="1"/>
    <x v="105"/>
    <x v="43"/>
    <n v="150"/>
  </r>
  <r>
    <n v="1068"/>
    <x v="1036"/>
    <x v="5"/>
    <n v="30"/>
    <x v="1"/>
    <x v="27"/>
    <x v="18"/>
    <n v="150"/>
  </r>
  <r>
    <n v="1069"/>
    <x v="1037"/>
    <x v="13"/>
    <n v="30"/>
    <x v="1"/>
    <x v="63"/>
    <x v="26"/>
    <n v="18568"/>
  </r>
  <r>
    <n v="1070"/>
    <x v="1038"/>
    <x v="1"/>
    <n v="30"/>
    <x v="1"/>
    <x v="0"/>
    <x v="46"/>
    <n v="3500"/>
  </r>
  <r>
    <n v="1071"/>
    <x v="1039"/>
    <x v="22"/>
    <n v="30"/>
    <x v="0"/>
    <x v="99"/>
    <x v="47"/>
    <n v="350"/>
  </r>
  <r>
    <n v="1072"/>
    <x v="1040"/>
    <x v="14"/>
    <n v="30"/>
    <x v="1"/>
    <x v="34"/>
    <x v="4"/>
    <n v="150"/>
  </r>
  <r>
    <n v="1073"/>
    <x v="1041"/>
    <x v="14"/>
    <n v="30"/>
    <x v="1"/>
    <x v="18"/>
    <x v="15"/>
    <n v="350"/>
  </r>
  <r>
    <n v="1074"/>
    <x v="1042"/>
    <x v="8"/>
    <n v="286"/>
    <x v="1"/>
    <x v="6"/>
    <x v="38"/>
    <n v="150"/>
  </r>
  <r>
    <n v="1075"/>
    <x v="1043"/>
    <x v="8"/>
    <n v="29"/>
    <x v="1"/>
    <x v="9"/>
    <x v="106"/>
    <n v="150"/>
  </r>
  <r>
    <n v="1076"/>
    <x v="1044"/>
    <x v="0"/>
    <n v="29"/>
    <x v="1"/>
    <x v="18"/>
    <x v="12"/>
    <n v="850"/>
  </r>
  <r>
    <n v="1077"/>
    <x v="1045"/>
    <x v="20"/>
    <n v="29"/>
    <x v="1"/>
    <x v="44"/>
    <x v="33"/>
    <n v="3500"/>
  </r>
  <r>
    <n v="1078"/>
    <x v="1046"/>
    <x v="6"/>
    <n v="29"/>
    <x v="1"/>
    <x v="105"/>
    <x v="106"/>
    <n v="850"/>
  </r>
  <r>
    <n v="1079"/>
    <x v="1047"/>
    <x v="13"/>
    <n v="29"/>
    <x v="1"/>
    <x v="7"/>
    <x v="6"/>
    <n v="18568"/>
  </r>
  <r>
    <n v="1080"/>
    <x v="1048"/>
    <x v="3"/>
    <n v="29"/>
    <x v="1"/>
    <x v="84"/>
    <x v="30"/>
    <n v="350"/>
  </r>
  <r>
    <n v="1081"/>
    <x v="1049"/>
    <x v="1"/>
    <n v="29"/>
    <x v="1"/>
    <x v="234"/>
    <x v="43"/>
    <n v="3500"/>
  </r>
  <r>
    <n v="1082"/>
    <x v="1050"/>
    <x v="3"/>
    <n v="29"/>
    <x v="1"/>
    <x v="235"/>
    <x v="21"/>
    <n v="150"/>
  </r>
  <r>
    <n v="1083"/>
    <x v="1051"/>
    <x v="7"/>
    <n v="29"/>
    <x v="1"/>
    <x v="6"/>
    <x v="26"/>
    <n v="18568"/>
  </r>
  <r>
    <n v="1084"/>
    <x v="1052"/>
    <x v="9"/>
    <n v="29"/>
    <x v="1"/>
    <x v="36"/>
    <x v="45"/>
    <n v="18568"/>
  </r>
  <r>
    <n v="1085"/>
    <x v="1053"/>
    <x v="4"/>
    <n v="29"/>
    <x v="1"/>
    <x v="18"/>
    <x v="127"/>
    <n v="350"/>
  </r>
  <r>
    <n v="1086"/>
    <x v="1054"/>
    <x v="8"/>
    <n v="29"/>
    <x v="0"/>
    <x v="0"/>
    <x v="29"/>
    <n v="150"/>
  </r>
  <r>
    <n v="1087"/>
    <x v="1055"/>
    <x v="19"/>
    <n v="29"/>
    <x v="0"/>
    <x v="18"/>
    <x v="28"/>
    <n v="350"/>
  </r>
  <r>
    <n v="1088"/>
    <x v="1049"/>
    <x v="1"/>
    <n v="29"/>
    <x v="1"/>
    <x v="234"/>
    <x v="43"/>
    <n v="3500"/>
  </r>
  <r>
    <n v="1089"/>
    <x v="1050"/>
    <x v="3"/>
    <n v="29"/>
    <x v="1"/>
    <x v="235"/>
    <x v="21"/>
    <n v="150"/>
  </r>
  <r>
    <n v="1090"/>
    <x v="1051"/>
    <x v="7"/>
    <n v="29"/>
    <x v="1"/>
    <x v="6"/>
    <x v="26"/>
    <n v="18568"/>
  </r>
  <r>
    <n v="1091"/>
    <x v="1052"/>
    <x v="9"/>
    <n v="29"/>
    <x v="1"/>
    <x v="36"/>
    <x v="45"/>
    <n v="18568"/>
  </r>
  <r>
    <n v="1092"/>
    <x v="1056"/>
    <x v="29"/>
    <n v="29"/>
    <x v="1"/>
    <x v="43"/>
    <x v="43"/>
    <n v="18568"/>
  </r>
  <r>
    <n v="1093"/>
    <x v="1057"/>
    <x v="1"/>
    <n v="29"/>
    <x v="1"/>
    <x v="44"/>
    <x v="24"/>
    <n v="18568"/>
  </r>
  <r>
    <n v="1094"/>
    <x v="1058"/>
    <x v="3"/>
    <n v="29"/>
    <x v="1"/>
    <x v="63"/>
    <x v="76"/>
    <n v="45566"/>
  </r>
  <r>
    <n v="1095"/>
    <x v="1059"/>
    <x v="1"/>
    <n v="29"/>
    <x v="1"/>
    <x v="36"/>
    <x v="37"/>
    <n v="850"/>
  </r>
  <r>
    <n v="1096"/>
    <x v="1060"/>
    <x v="12"/>
    <n v="29"/>
    <x v="1"/>
    <x v="36"/>
    <x v="13"/>
    <n v="150"/>
  </r>
  <r>
    <n v="1097"/>
    <x v="1061"/>
    <x v="28"/>
    <n v="29"/>
    <x v="0"/>
    <x v="18"/>
    <x v="0"/>
    <n v="45566"/>
  </r>
  <r>
    <n v="1098"/>
    <x v="1062"/>
    <x v="3"/>
    <n v="29"/>
    <x v="0"/>
    <x v="0"/>
    <x v="7"/>
    <n v="350"/>
  </r>
  <r>
    <n v="1099"/>
    <x v="1063"/>
    <x v="1"/>
    <n v="29"/>
    <x v="1"/>
    <x v="83"/>
    <x v="45"/>
    <n v="350"/>
  </r>
  <r>
    <n v="1100"/>
    <x v="1064"/>
    <x v="12"/>
    <n v="29"/>
    <x v="1"/>
    <x v="0"/>
    <x v="10"/>
    <n v="150"/>
  </r>
  <r>
    <n v="1101"/>
    <x v="1065"/>
    <x v="10"/>
    <n v="28"/>
    <x v="1"/>
    <x v="29"/>
    <x v="50"/>
    <n v="850"/>
  </r>
  <r>
    <n v="1102"/>
    <x v="1066"/>
    <x v="0"/>
    <n v="28"/>
    <x v="0"/>
    <x v="18"/>
    <x v="89"/>
    <n v="850"/>
  </r>
  <r>
    <n v="1103"/>
    <x v="1067"/>
    <x v="6"/>
    <n v="28"/>
    <x v="1"/>
    <x v="236"/>
    <x v="53"/>
    <n v="3500"/>
  </r>
  <r>
    <n v="1104"/>
    <x v="1068"/>
    <x v="5"/>
    <n v="28"/>
    <x v="1"/>
    <x v="96"/>
    <x v="46"/>
    <n v="150"/>
  </r>
  <r>
    <n v="1105"/>
    <x v="1069"/>
    <x v="5"/>
    <n v="28"/>
    <x v="1"/>
    <x v="84"/>
    <x v="132"/>
    <n v="850"/>
  </r>
  <r>
    <n v="1106"/>
    <x v="1070"/>
    <x v="23"/>
    <n v="28"/>
    <x v="1"/>
    <x v="105"/>
    <x v="37"/>
    <n v="150"/>
  </r>
  <r>
    <n v="1107"/>
    <x v="1071"/>
    <x v="4"/>
    <n v="28"/>
    <x v="1"/>
    <x v="105"/>
    <x v="2"/>
    <n v="150"/>
  </r>
  <r>
    <n v="1108"/>
    <x v="1072"/>
    <x v="0"/>
    <n v="28"/>
    <x v="1"/>
    <x v="115"/>
    <x v="8"/>
    <n v="150"/>
  </r>
  <r>
    <n v="1109"/>
    <x v="1073"/>
    <x v="14"/>
    <n v="28"/>
    <x v="1"/>
    <x v="44"/>
    <x v="18"/>
    <n v="150"/>
  </r>
  <r>
    <n v="1110"/>
    <x v="1074"/>
    <x v="11"/>
    <n v="28"/>
    <x v="1"/>
    <x v="36"/>
    <x v="19"/>
    <n v="150"/>
  </r>
  <r>
    <n v="1111"/>
    <x v="1075"/>
    <x v="7"/>
    <n v="28"/>
    <x v="1"/>
    <x v="237"/>
    <x v="31"/>
    <n v="350"/>
  </r>
  <r>
    <n v="1112"/>
    <x v="1076"/>
    <x v="18"/>
    <n v="28"/>
    <x v="1"/>
    <x v="4"/>
    <x v="38"/>
    <n v="150"/>
  </r>
  <r>
    <n v="1113"/>
    <x v="1077"/>
    <x v="13"/>
    <n v="28"/>
    <x v="0"/>
    <x v="36"/>
    <x v="12"/>
    <n v="150"/>
  </r>
  <r>
    <n v="1114"/>
    <x v="1078"/>
    <x v="6"/>
    <n v="28"/>
    <x v="0"/>
    <x v="43"/>
    <x v="8"/>
    <n v="150"/>
  </r>
  <r>
    <n v="1115"/>
    <x v="1079"/>
    <x v="30"/>
    <n v="28"/>
    <x v="1"/>
    <x v="238"/>
    <x v="4"/>
    <n v="18568"/>
  </r>
  <r>
    <n v="1116"/>
    <x v="1080"/>
    <x v="2"/>
    <n v="28"/>
    <x v="1"/>
    <x v="0"/>
    <x v="45"/>
    <n v="150"/>
  </r>
  <r>
    <n v="1117"/>
    <x v="1081"/>
    <x v="10"/>
    <n v="28"/>
    <x v="1"/>
    <x v="1"/>
    <x v="26"/>
    <n v="150"/>
  </r>
  <r>
    <n v="1118"/>
    <x v="1082"/>
    <x v="7"/>
    <n v="28"/>
    <x v="0"/>
    <x v="36"/>
    <x v="14"/>
    <n v="850"/>
  </r>
  <r>
    <n v="1119"/>
    <x v="1083"/>
    <x v="17"/>
    <n v="28"/>
    <x v="1"/>
    <x v="44"/>
    <x v="30"/>
    <n v="350"/>
  </r>
  <r>
    <n v="1120"/>
    <x v="1084"/>
    <x v="6"/>
    <n v="28"/>
    <x v="1"/>
    <x v="239"/>
    <x v="0"/>
    <n v="150"/>
  </r>
  <r>
    <n v="1121"/>
    <x v="1085"/>
    <x v="4"/>
    <n v="28"/>
    <x v="1"/>
    <x v="240"/>
    <x v="106"/>
    <n v="350"/>
  </r>
  <r>
    <n v="1122"/>
    <x v="1086"/>
    <x v="25"/>
    <n v="28"/>
    <x v="1"/>
    <x v="33"/>
    <x v="50"/>
    <n v="150"/>
  </r>
  <r>
    <n v="1123"/>
    <x v="1083"/>
    <x v="17"/>
    <n v="28"/>
    <x v="1"/>
    <x v="44"/>
    <x v="30"/>
    <n v="350"/>
  </r>
  <r>
    <n v="1124"/>
    <x v="1070"/>
    <x v="23"/>
    <n v="28"/>
    <x v="1"/>
    <x v="105"/>
    <x v="37"/>
    <n v="150"/>
  </r>
  <r>
    <n v="1125"/>
    <x v="1075"/>
    <x v="7"/>
    <n v="28"/>
    <x v="1"/>
    <x v="237"/>
    <x v="31"/>
    <n v="350"/>
  </r>
  <r>
    <n v="1126"/>
    <x v="1068"/>
    <x v="5"/>
    <n v="28"/>
    <x v="1"/>
    <x v="96"/>
    <x v="46"/>
    <n v="150"/>
  </r>
  <r>
    <n v="1127"/>
    <x v="1087"/>
    <x v="1"/>
    <n v="28"/>
    <x v="1"/>
    <x v="4"/>
    <x v="123"/>
    <n v="150"/>
  </r>
  <r>
    <n v="1128"/>
    <x v="1088"/>
    <x v="5"/>
    <n v="28"/>
    <x v="1"/>
    <x v="8"/>
    <x v="53"/>
    <n v="350"/>
  </r>
  <r>
    <n v="1129"/>
    <x v="1089"/>
    <x v="3"/>
    <n v="27"/>
    <x v="1"/>
    <x v="80"/>
    <x v="37"/>
    <n v="150"/>
  </r>
  <r>
    <n v="1130"/>
    <x v="1090"/>
    <x v="7"/>
    <n v="27"/>
    <x v="1"/>
    <x v="241"/>
    <x v="21"/>
    <n v="350"/>
  </r>
  <r>
    <n v="1131"/>
    <x v="1091"/>
    <x v="14"/>
    <n v="27"/>
    <x v="1"/>
    <x v="18"/>
    <x v="37"/>
    <n v="150"/>
  </r>
  <r>
    <n v="1132"/>
    <x v="1092"/>
    <x v="4"/>
    <n v="27"/>
    <x v="1"/>
    <x v="84"/>
    <x v="89"/>
    <n v="150"/>
  </r>
  <r>
    <n v="1133"/>
    <x v="1093"/>
    <x v="15"/>
    <n v="27"/>
    <x v="0"/>
    <x v="36"/>
    <x v="14"/>
    <n v="350"/>
  </r>
  <r>
    <n v="1134"/>
    <x v="1094"/>
    <x v="16"/>
    <n v="27"/>
    <x v="1"/>
    <x v="9"/>
    <x v="19"/>
    <n v="350"/>
  </r>
  <r>
    <n v="1135"/>
    <x v="1095"/>
    <x v="7"/>
    <n v="27"/>
    <x v="1"/>
    <x v="34"/>
    <x v="11"/>
    <n v="150"/>
  </r>
  <r>
    <n v="1136"/>
    <x v="1096"/>
    <x v="4"/>
    <n v="27"/>
    <x v="1"/>
    <x v="242"/>
    <x v="45"/>
    <n v="350"/>
  </r>
  <r>
    <n v="1137"/>
    <x v="1097"/>
    <x v="1"/>
    <n v="27"/>
    <x v="1"/>
    <x v="105"/>
    <x v="4"/>
    <n v="18568"/>
  </r>
  <r>
    <n v="1138"/>
    <x v="1098"/>
    <x v="6"/>
    <n v="27"/>
    <x v="1"/>
    <x v="9"/>
    <x v="12"/>
    <n v="350"/>
  </r>
  <r>
    <n v="1139"/>
    <x v="1099"/>
    <x v="24"/>
    <n v="27"/>
    <x v="1"/>
    <x v="0"/>
    <x v="19"/>
    <n v="3500"/>
  </r>
  <r>
    <n v="1140"/>
    <x v="1100"/>
    <x v="4"/>
    <n v="27"/>
    <x v="0"/>
    <x v="29"/>
    <x v="53"/>
    <n v="850"/>
  </r>
  <r>
    <n v="1141"/>
    <x v="1101"/>
    <x v="2"/>
    <n v="27"/>
    <x v="1"/>
    <x v="243"/>
    <x v="96"/>
    <n v="850"/>
  </r>
  <r>
    <n v="1142"/>
    <x v="1102"/>
    <x v="5"/>
    <n v="27"/>
    <x v="1"/>
    <x v="244"/>
    <x v="37"/>
    <n v="150"/>
  </r>
  <r>
    <n v="1143"/>
    <x v="1103"/>
    <x v="9"/>
    <n v="27"/>
    <x v="0"/>
    <x v="131"/>
    <x v="89"/>
    <n v="150"/>
  </r>
  <r>
    <n v="1144"/>
    <x v="1104"/>
    <x v="14"/>
    <n v="27"/>
    <x v="1"/>
    <x v="245"/>
    <x v="79"/>
    <n v="850"/>
  </r>
  <r>
    <n v="1145"/>
    <x v="1105"/>
    <x v="14"/>
    <n v="27"/>
    <x v="1"/>
    <x v="105"/>
    <x v="5"/>
    <n v="350"/>
  </r>
  <r>
    <n v="1146"/>
    <x v="1106"/>
    <x v="10"/>
    <n v="27"/>
    <x v="1"/>
    <x v="18"/>
    <x v="45"/>
    <n v="350"/>
  </r>
  <r>
    <n v="1147"/>
    <x v="1107"/>
    <x v="5"/>
    <n v="726"/>
    <x v="0"/>
    <x v="246"/>
    <x v="76"/>
    <n v="25000"/>
  </r>
  <r>
    <n v="1148"/>
    <x v="1108"/>
    <x v="5"/>
    <n v="26"/>
    <x v="1"/>
    <x v="36"/>
    <x v="38"/>
    <n v="18568"/>
  </r>
  <r>
    <n v="1149"/>
    <x v="1109"/>
    <x v="11"/>
    <n v="26"/>
    <x v="1"/>
    <x v="0"/>
    <x v="39"/>
    <n v="150"/>
  </r>
  <r>
    <n v="1150"/>
    <x v="1110"/>
    <x v="22"/>
    <n v="26"/>
    <x v="1"/>
    <x v="83"/>
    <x v="37"/>
    <n v="18568"/>
  </r>
  <r>
    <n v="1151"/>
    <x v="1111"/>
    <x v="7"/>
    <n v="26"/>
    <x v="1"/>
    <x v="238"/>
    <x v="0"/>
    <n v="350"/>
  </r>
  <r>
    <n v="1152"/>
    <x v="1112"/>
    <x v="12"/>
    <n v="26"/>
    <x v="1"/>
    <x v="9"/>
    <x v="39"/>
    <n v="350"/>
  </r>
  <r>
    <n v="1153"/>
    <x v="1113"/>
    <x v="11"/>
    <n v="26"/>
    <x v="1"/>
    <x v="247"/>
    <x v="89"/>
    <n v="850"/>
  </r>
  <r>
    <n v="1154"/>
    <x v="1114"/>
    <x v="3"/>
    <n v="26"/>
    <x v="1"/>
    <x v="200"/>
    <x v="1"/>
    <n v="150"/>
  </r>
  <r>
    <n v="1155"/>
    <x v="1115"/>
    <x v="7"/>
    <n v="26"/>
    <x v="1"/>
    <x v="44"/>
    <x v="81"/>
    <n v="150"/>
  </r>
  <r>
    <n v="1156"/>
    <x v="1116"/>
    <x v="4"/>
    <n v="26"/>
    <x v="0"/>
    <x v="3"/>
    <x v="86"/>
    <n v="150"/>
  </r>
  <r>
    <n v="1157"/>
    <x v="1117"/>
    <x v="8"/>
    <n v="26"/>
    <x v="1"/>
    <x v="248"/>
    <x v="4"/>
    <n v="850"/>
  </r>
  <r>
    <n v="1158"/>
    <x v="1118"/>
    <x v="0"/>
    <n v="26"/>
    <x v="1"/>
    <x v="4"/>
    <x v="4"/>
    <n v="18568"/>
  </r>
  <r>
    <n v="1159"/>
    <x v="1119"/>
    <x v="31"/>
    <n v="26"/>
    <x v="1"/>
    <x v="9"/>
    <x v="43"/>
    <n v="150"/>
  </r>
  <r>
    <n v="1160"/>
    <x v="1120"/>
    <x v="8"/>
    <n v="26"/>
    <x v="0"/>
    <x v="18"/>
    <x v="47"/>
    <n v="350"/>
  </r>
  <r>
    <n v="1161"/>
    <x v="1121"/>
    <x v="0"/>
    <n v="26"/>
    <x v="0"/>
    <x v="71"/>
    <x v="14"/>
    <n v="150"/>
  </r>
  <r>
    <n v="1162"/>
    <x v="1122"/>
    <x v="15"/>
    <n v="26"/>
    <x v="1"/>
    <x v="51"/>
    <x v="90"/>
    <n v="150"/>
  </r>
  <r>
    <n v="1163"/>
    <x v="1123"/>
    <x v="0"/>
    <n v="26"/>
    <x v="1"/>
    <x v="63"/>
    <x v="84"/>
    <n v="150"/>
  </r>
  <r>
    <n v="1164"/>
    <x v="1124"/>
    <x v="10"/>
    <n v="26"/>
    <x v="1"/>
    <x v="43"/>
    <x v="86"/>
    <n v="18568"/>
  </r>
  <r>
    <n v="1165"/>
    <x v="1125"/>
    <x v="1"/>
    <n v="26"/>
    <x v="0"/>
    <x v="0"/>
    <x v="39"/>
    <n v="350"/>
  </r>
  <r>
    <n v="1166"/>
    <x v="1126"/>
    <x v="1"/>
    <n v="26"/>
    <x v="0"/>
    <x v="43"/>
    <x v="19"/>
    <n v="350"/>
  </r>
  <r>
    <n v="1167"/>
    <x v="1127"/>
    <x v="7"/>
    <n v="26"/>
    <x v="1"/>
    <x v="249"/>
    <x v="53"/>
    <n v="3500"/>
  </r>
  <r>
    <n v="1168"/>
    <x v="1128"/>
    <x v="5"/>
    <n v="26"/>
    <x v="1"/>
    <x v="9"/>
    <x v="12"/>
    <n v="150"/>
  </r>
  <r>
    <n v="1169"/>
    <x v="1129"/>
    <x v="8"/>
    <n v="25"/>
    <x v="1"/>
    <x v="36"/>
    <x v="33"/>
    <n v="150"/>
  </r>
  <r>
    <n v="1170"/>
    <x v="1130"/>
    <x v="8"/>
    <n v="25"/>
    <x v="1"/>
    <x v="24"/>
    <x v="5"/>
    <n v="150"/>
  </r>
  <r>
    <n v="1171"/>
    <x v="1131"/>
    <x v="11"/>
    <n v="25"/>
    <x v="1"/>
    <x v="9"/>
    <x v="18"/>
    <n v="350"/>
  </r>
  <r>
    <n v="1172"/>
    <x v="1132"/>
    <x v="5"/>
    <n v="25"/>
    <x v="0"/>
    <x v="0"/>
    <x v="2"/>
    <n v="850"/>
  </r>
  <r>
    <n v="1173"/>
    <x v="1133"/>
    <x v="13"/>
    <n v="25"/>
    <x v="1"/>
    <x v="250"/>
    <x v="6"/>
    <n v="150"/>
  </r>
  <r>
    <n v="1174"/>
    <x v="1134"/>
    <x v="10"/>
    <n v="25"/>
    <x v="1"/>
    <x v="137"/>
    <x v="127"/>
    <n v="3500"/>
  </r>
  <r>
    <n v="1175"/>
    <x v="1135"/>
    <x v="24"/>
    <n v="25"/>
    <x v="0"/>
    <x v="251"/>
    <x v="72"/>
    <n v="150"/>
  </r>
  <r>
    <n v="1176"/>
    <x v="1019"/>
    <x v="15"/>
    <n v="25"/>
    <x v="1"/>
    <x v="252"/>
    <x v="71"/>
    <n v="850"/>
  </r>
  <r>
    <n v="1177"/>
    <x v="1136"/>
    <x v="10"/>
    <n v="25"/>
    <x v="1"/>
    <x v="0"/>
    <x v="43"/>
    <n v="18568"/>
  </r>
  <r>
    <n v="1178"/>
    <x v="1137"/>
    <x v="9"/>
    <n v="25"/>
    <x v="1"/>
    <x v="29"/>
    <x v="38"/>
    <n v="150"/>
  </r>
  <r>
    <n v="1179"/>
    <x v="1138"/>
    <x v="2"/>
    <n v="25"/>
    <x v="1"/>
    <x v="202"/>
    <x v="37"/>
    <n v="350"/>
  </r>
  <r>
    <n v="1180"/>
    <x v="1139"/>
    <x v="0"/>
    <n v="25"/>
    <x v="1"/>
    <x v="0"/>
    <x v="12"/>
    <n v="350"/>
  </r>
  <r>
    <n v="1181"/>
    <x v="1140"/>
    <x v="6"/>
    <n v="25"/>
    <x v="7"/>
    <x v="8"/>
    <x v="94"/>
    <n v="350"/>
  </r>
  <r>
    <n v="1182"/>
    <x v="1141"/>
    <x v="8"/>
    <n v="25"/>
    <x v="1"/>
    <x v="1"/>
    <x v="37"/>
    <n v="18568"/>
  </r>
  <r>
    <n v="1183"/>
    <x v="1142"/>
    <x v="5"/>
    <n v="25"/>
    <x v="1"/>
    <x v="0"/>
    <x v="1"/>
    <n v="3500"/>
  </r>
  <r>
    <n v="1184"/>
    <x v="1143"/>
    <x v="24"/>
    <n v="25"/>
    <x v="0"/>
    <x v="36"/>
    <x v="11"/>
    <n v="850"/>
  </r>
  <r>
    <n v="1185"/>
    <x v="1144"/>
    <x v="12"/>
    <n v="25"/>
    <x v="1"/>
    <x v="9"/>
    <x v="11"/>
    <n v="150"/>
  </r>
  <r>
    <n v="1186"/>
    <x v="1145"/>
    <x v="10"/>
    <n v="25"/>
    <x v="1"/>
    <x v="6"/>
    <x v="12"/>
    <n v="150"/>
  </r>
  <r>
    <n v="1187"/>
    <x v="1146"/>
    <x v="14"/>
    <n v="24"/>
    <x v="1"/>
    <x v="1"/>
    <x v="2"/>
    <n v="150"/>
  </r>
  <r>
    <n v="1188"/>
    <x v="1147"/>
    <x v="22"/>
    <n v="24"/>
    <x v="1"/>
    <x v="71"/>
    <x v="43"/>
    <n v="3500"/>
  </r>
  <r>
    <n v="1189"/>
    <x v="1148"/>
    <x v="24"/>
    <n v="24"/>
    <x v="1"/>
    <x v="253"/>
    <x v="11"/>
    <n v="150"/>
  </r>
  <r>
    <n v="1190"/>
    <x v="1149"/>
    <x v="7"/>
    <n v="24"/>
    <x v="1"/>
    <x v="41"/>
    <x v="33"/>
    <n v="18568"/>
  </r>
  <r>
    <n v="1191"/>
    <x v="1150"/>
    <x v="5"/>
    <n v="24"/>
    <x v="1"/>
    <x v="143"/>
    <x v="49"/>
    <n v="150"/>
  </r>
  <r>
    <n v="1192"/>
    <x v="1151"/>
    <x v="7"/>
    <n v="24"/>
    <x v="1"/>
    <x v="254"/>
    <x v="50"/>
    <n v="350"/>
  </r>
  <r>
    <n v="1193"/>
    <x v="1152"/>
    <x v="7"/>
    <n v="24"/>
    <x v="1"/>
    <x v="71"/>
    <x v="33"/>
    <n v="150"/>
  </r>
  <r>
    <n v="1194"/>
    <x v="1153"/>
    <x v="8"/>
    <n v="24"/>
    <x v="1"/>
    <x v="121"/>
    <x v="29"/>
    <n v="150"/>
  </r>
  <r>
    <n v="1195"/>
    <x v="1154"/>
    <x v="16"/>
    <n v="24"/>
    <x v="1"/>
    <x v="255"/>
    <x v="133"/>
    <n v="850"/>
  </r>
  <r>
    <n v="1196"/>
    <x v="1155"/>
    <x v="4"/>
    <n v="24"/>
    <x v="1"/>
    <x v="6"/>
    <x v="45"/>
    <n v="150"/>
  </r>
  <r>
    <n v="1197"/>
    <x v="1156"/>
    <x v="25"/>
    <n v="24"/>
    <x v="1"/>
    <x v="83"/>
    <x v="4"/>
    <n v="150"/>
  </r>
  <r>
    <n v="1198"/>
    <x v="1157"/>
    <x v="15"/>
    <n v="24"/>
    <x v="1"/>
    <x v="256"/>
    <x v="12"/>
    <n v="3500"/>
  </r>
  <r>
    <n v="1199"/>
    <x v="1158"/>
    <x v="1"/>
    <n v="24"/>
    <x v="1"/>
    <x v="0"/>
    <x v="39"/>
    <n v="350"/>
  </r>
  <r>
    <n v="1200"/>
    <x v="1159"/>
    <x v="3"/>
    <n v="24"/>
    <x v="1"/>
    <x v="257"/>
    <x v="6"/>
    <n v="350"/>
  </r>
  <r>
    <n v="1201"/>
    <x v="1160"/>
    <x v="2"/>
    <n v="24"/>
    <x v="1"/>
    <x v="47"/>
    <x v="52"/>
    <n v="350"/>
  </r>
  <r>
    <n v="1202"/>
    <x v="1161"/>
    <x v="20"/>
    <n v="24"/>
    <x v="1"/>
    <x v="258"/>
    <x v="6"/>
    <n v="150"/>
  </r>
  <r>
    <n v="1203"/>
    <x v="1162"/>
    <x v="24"/>
    <n v="24"/>
    <x v="1"/>
    <x v="34"/>
    <x v="28"/>
    <n v="3500"/>
  </r>
  <r>
    <n v="1204"/>
    <x v="1163"/>
    <x v="3"/>
    <n v="24"/>
    <x v="1"/>
    <x v="1"/>
    <x v="8"/>
    <n v="150"/>
  </r>
  <r>
    <n v="1205"/>
    <x v="1163"/>
    <x v="3"/>
    <n v="24"/>
    <x v="1"/>
    <x v="1"/>
    <x v="8"/>
    <n v="150"/>
  </r>
  <r>
    <n v="1206"/>
    <x v="1158"/>
    <x v="1"/>
    <n v="24"/>
    <x v="1"/>
    <x v="0"/>
    <x v="39"/>
    <n v="350"/>
  </r>
  <r>
    <n v="1207"/>
    <x v="1162"/>
    <x v="24"/>
    <n v="24"/>
    <x v="1"/>
    <x v="34"/>
    <x v="28"/>
    <n v="3500"/>
  </r>
  <r>
    <n v="1208"/>
    <x v="1155"/>
    <x v="4"/>
    <n v="24"/>
    <x v="1"/>
    <x v="6"/>
    <x v="45"/>
    <n v="150"/>
  </r>
  <r>
    <n v="1209"/>
    <x v="1164"/>
    <x v="3"/>
    <n v="24"/>
    <x v="1"/>
    <x v="36"/>
    <x v="25"/>
    <n v="150"/>
  </r>
  <r>
    <n v="1210"/>
    <x v="1157"/>
    <x v="15"/>
    <n v="24"/>
    <x v="1"/>
    <x v="256"/>
    <x v="12"/>
    <n v="3500"/>
  </r>
  <r>
    <n v="1211"/>
    <x v="1165"/>
    <x v="11"/>
    <n v="24"/>
    <x v="1"/>
    <x v="8"/>
    <x v="44"/>
    <n v="150"/>
  </r>
  <r>
    <n v="1212"/>
    <x v="1161"/>
    <x v="20"/>
    <n v="24"/>
    <x v="1"/>
    <x v="258"/>
    <x v="6"/>
    <n v="150"/>
  </r>
  <r>
    <n v="1213"/>
    <x v="1166"/>
    <x v="14"/>
    <n v="24"/>
    <x v="1"/>
    <x v="8"/>
    <x v="72"/>
    <n v="150"/>
  </r>
  <r>
    <n v="1214"/>
    <x v="1167"/>
    <x v="0"/>
    <n v="23"/>
    <x v="1"/>
    <x v="259"/>
    <x v="33"/>
    <n v="350"/>
  </r>
  <r>
    <n v="1215"/>
    <x v="1168"/>
    <x v="1"/>
    <n v="23"/>
    <x v="1"/>
    <x v="9"/>
    <x v="43"/>
    <n v="150"/>
  </r>
  <r>
    <n v="1216"/>
    <x v="1169"/>
    <x v="10"/>
    <n v="23"/>
    <x v="1"/>
    <x v="201"/>
    <x v="2"/>
    <n v="150"/>
  </r>
  <r>
    <n v="1217"/>
    <x v="1170"/>
    <x v="6"/>
    <n v="23"/>
    <x v="1"/>
    <x v="115"/>
    <x v="37"/>
    <n v="150"/>
  </r>
  <r>
    <n v="1218"/>
    <x v="1171"/>
    <x v="19"/>
    <n v="23"/>
    <x v="0"/>
    <x v="0"/>
    <x v="90"/>
    <n v="150"/>
  </r>
  <r>
    <n v="1219"/>
    <x v="1170"/>
    <x v="6"/>
    <n v="23"/>
    <x v="1"/>
    <x v="115"/>
    <x v="37"/>
    <n v="150"/>
  </r>
  <r>
    <n v="1220"/>
    <x v="1172"/>
    <x v="4"/>
    <n v="23"/>
    <x v="1"/>
    <x v="4"/>
    <x v="19"/>
    <n v="150"/>
  </r>
  <r>
    <n v="1221"/>
    <x v="1173"/>
    <x v="8"/>
    <n v="23"/>
    <x v="1"/>
    <x v="43"/>
    <x v="5"/>
    <n v="350"/>
  </r>
  <r>
    <n v="1222"/>
    <x v="1174"/>
    <x v="15"/>
    <n v="23"/>
    <x v="1"/>
    <x v="36"/>
    <x v="4"/>
    <n v="18568"/>
  </r>
  <r>
    <n v="1223"/>
    <x v="1175"/>
    <x v="16"/>
    <n v="23"/>
    <x v="1"/>
    <x v="29"/>
    <x v="49"/>
    <n v="150"/>
  </r>
  <r>
    <n v="1224"/>
    <x v="1176"/>
    <x v="9"/>
    <n v="23"/>
    <x v="1"/>
    <x v="1"/>
    <x v="38"/>
    <n v="18568"/>
  </r>
  <r>
    <n v="1225"/>
    <x v="1177"/>
    <x v="18"/>
    <n v="23"/>
    <x v="1"/>
    <x v="29"/>
    <x v="19"/>
    <n v="150"/>
  </r>
  <r>
    <n v="1226"/>
    <x v="1178"/>
    <x v="3"/>
    <n v="23"/>
    <x v="1"/>
    <x v="29"/>
    <x v="38"/>
    <n v="150"/>
  </r>
  <r>
    <n v="1227"/>
    <x v="1179"/>
    <x v="11"/>
    <n v="23"/>
    <x v="1"/>
    <x v="260"/>
    <x v="29"/>
    <n v="350"/>
  </r>
  <r>
    <n v="1228"/>
    <x v="1180"/>
    <x v="1"/>
    <n v="23"/>
    <x v="0"/>
    <x v="0"/>
    <x v="104"/>
    <n v="150"/>
  </r>
  <r>
    <n v="1229"/>
    <x v="1181"/>
    <x v="18"/>
    <n v="23"/>
    <x v="1"/>
    <x v="261"/>
    <x v="45"/>
    <n v="150"/>
  </r>
  <r>
    <n v="1230"/>
    <x v="1168"/>
    <x v="1"/>
    <n v="23"/>
    <x v="1"/>
    <x v="9"/>
    <x v="43"/>
    <n v="150"/>
  </r>
  <r>
    <n v="1231"/>
    <x v="1172"/>
    <x v="4"/>
    <n v="23"/>
    <x v="1"/>
    <x v="4"/>
    <x v="19"/>
    <n v="150"/>
  </r>
  <r>
    <n v="1232"/>
    <x v="1173"/>
    <x v="8"/>
    <n v="23"/>
    <x v="1"/>
    <x v="43"/>
    <x v="5"/>
    <n v="350"/>
  </r>
  <r>
    <n v="1233"/>
    <x v="1182"/>
    <x v="20"/>
    <n v="23"/>
    <x v="1"/>
    <x v="80"/>
    <x v="5"/>
    <n v="18568"/>
  </r>
  <r>
    <n v="1234"/>
    <x v="1183"/>
    <x v="6"/>
    <n v="22"/>
    <x v="1"/>
    <x v="44"/>
    <x v="9"/>
    <n v="150"/>
  </r>
  <r>
    <n v="1235"/>
    <x v="1184"/>
    <x v="15"/>
    <n v="22"/>
    <x v="1"/>
    <x v="6"/>
    <x v="33"/>
    <n v="150"/>
  </r>
  <r>
    <n v="1236"/>
    <x v="1185"/>
    <x v="7"/>
    <n v="22"/>
    <x v="1"/>
    <x v="0"/>
    <x v="115"/>
    <n v="850"/>
  </r>
  <r>
    <n v="1237"/>
    <x v="1186"/>
    <x v="3"/>
    <n v="22"/>
    <x v="1"/>
    <x v="0"/>
    <x v="30"/>
    <n v="350"/>
  </r>
  <r>
    <n v="1238"/>
    <x v="1187"/>
    <x v="13"/>
    <n v="22"/>
    <x v="1"/>
    <x v="1"/>
    <x v="49"/>
    <n v="350"/>
  </r>
  <r>
    <n v="1239"/>
    <x v="1188"/>
    <x v="17"/>
    <n v="22"/>
    <x v="1"/>
    <x v="9"/>
    <x v="37"/>
    <n v="150"/>
  </r>
  <r>
    <n v="1240"/>
    <x v="1189"/>
    <x v="5"/>
    <n v="22"/>
    <x v="1"/>
    <x v="11"/>
    <x v="33"/>
    <n v="350"/>
  </r>
  <r>
    <n v="1241"/>
    <x v="1190"/>
    <x v="24"/>
    <n v="22"/>
    <x v="1"/>
    <x v="262"/>
    <x v="134"/>
    <n v="150"/>
  </r>
  <r>
    <n v="1242"/>
    <x v="1191"/>
    <x v="12"/>
    <n v="22"/>
    <x v="1"/>
    <x v="263"/>
    <x v="135"/>
    <n v="150"/>
  </r>
  <r>
    <n v="1243"/>
    <x v="1186"/>
    <x v="3"/>
    <n v="22"/>
    <x v="1"/>
    <x v="0"/>
    <x v="30"/>
    <n v="350"/>
  </r>
  <r>
    <n v="1244"/>
    <x v="1192"/>
    <x v="25"/>
    <n v="22"/>
    <x v="1"/>
    <x v="9"/>
    <x v="45"/>
    <n v="850"/>
  </r>
  <r>
    <n v="1245"/>
    <x v="1187"/>
    <x v="13"/>
    <n v="22"/>
    <x v="1"/>
    <x v="1"/>
    <x v="49"/>
    <n v="350"/>
  </r>
  <r>
    <n v="1246"/>
    <x v="1193"/>
    <x v="10"/>
    <n v="22"/>
    <x v="1"/>
    <x v="4"/>
    <x v="46"/>
    <n v="150"/>
  </r>
  <r>
    <n v="1247"/>
    <x v="1194"/>
    <x v="8"/>
    <n v="22"/>
    <x v="1"/>
    <x v="29"/>
    <x v="39"/>
    <n v="150"/>
  </r>
  <r>
    <n v="1248"/>
    <x v="1195"/>
    <x v="21"/>
    <n v="22"/>
    <x v="1"/>
    <x v="264"/>
    <x v="45"/>
    <n v="18568"/>
  </r>
  <r>
    <n v="1249"/>
    <x v="1196"/>
    <x v="4"/>
    <n v="22"/>
    <x v="1"/>
    <x v="265"/>
    <x v="14"/>
    <n v="850"/>
  </r>
  <r>
    <n v="1250"/>
    <x v="1197"/>
    <x v="1"/>
    <n v="22"/>
    <x v="1"/>
    <x v="31"/>
    <x v="0"/>
    <n v="350"/>
  </r>
  <r>
    <n v="1251"/>
    <x v="1198"/>
    <x v="4"/>
    <n v="22"/>
    <x v="1"/>
    <x v="266"/>
    <x v="79"/>
    <n v="350"/>
  </r>
  <r>
    <n v="1252"/>
    <x v="1199"/>
    <x v="22"/>
    <n v="22"/>
    <x v="1"/>
    <x v="267"/>
    <x v="4"/>
    <n v="150"/>
  </r>
  <r>
    <n v="1253"/>
    <x v="1188"/>
    <x v="17"/>
    <n v="22"/>
    <x v="1"/>
    <x v="9"/>
    <x v="37"/>
    <n v="150"/>
  </r>
  <r>
    <n v="1254"/>
    <x v="1200"/>
    <x v="0"/>
    <n v="22"/>
    <x v="1"/>
    <x v="268"/>
    <x v="39"/>
    <n v="850"/>
  </r>
  <r>
    <n v="1255"/>
    <x v="1201"/>
    <x v="1"/>
    <n v="22"/>
    <x v="1"/>
    <x v="0"/>
    <x v="50"/>
    <n v="150"/>
  </r>
  <r>
    <n v="1256"/>
    <x v="1202"/>
    <x v="0"/>
    <n v="22"/>
    <x v="1"/>
    <x v="44"/>
    <x v="30"/>
    <n v="18568"/>
  </r>
  <r>
    <n v="1257"/>
    <x v="1203"/>
    <x v="1"/>
    <n v="22"/>
    <x v="1"/>
    <x v="106"/>
    <x v="43"/>
    <n v="350"/>
  </r>
  <r>
    <n v="1258"/>
    <x v="1204"/>
    <x v="32"/>
    <n v="22"/>
    <x v="1"/>
    <x v="1"/>
    <x v="49"/>
    <n v="350"/>
  </r>
  <r>
    <n v="1259"/>
    <x v="1183"/>
    <x v="6"/>
    <n v="22"/>
    <x v="1"/>
    <x v="44"/>
    <x v="9"/>
    <n v="150"/>
  </r>
  <r>
    <n v="1260"/>
    <x v="1205"/>
    <x v="3"/>
    <n v="22"/>
    <x v="0"/>
    <x v="0"/>
    <x v="13"/>
    <n v="150"/>
  </r>
  <r>
    <n v="1261"/>
    <x v="1206"/>
    <x v="16"/>
    <n v="22"/>
    <x v="1"/>
    <x v="42"/>
    <x v="14"/>
    <n v="150"/>
  </r>
  <r>
    <n v="1262"/>
    <x v="1207"/>
    <x v="9"/>
    <n v="22"/>
    <x v="1"/>
    <x v="177"/>
    <x v="121"/>
    <n v="150"/>
  </r>
  <r>
    <n v="1263"/>
    <x v="1208"/>
    <x v="7"/>
    <n v="21"/>
    <x v="0"/>
    <x v="29"/>
    <x v="104"/>
    <n v="850"/>
  </r>
  <r>
    <n v="1264"/>
    <x v="1209"/>
    <x v="8"/>
    <n v="21"/>
    <x v="1"/>
    <x v="18"/>
    <x v="136"/>
    <n v="350"/>
  </r>
  <r>
    <n v="1265"/>
    <x v="1210"/>
    <x v="1"/>
    <n v="21"/>
    <x v="1"/>
    <x v="18"/>
    <x v="27"/>
    <n v="18568"/>
  </r>
  <r>
    <n v="1266"/>
    <x v="1211"/>
    <x v="0"/>
    <n v="21"/>
    <x v="1"/>
    <x v="9"/>
    <x v="14"/>
    <n v="350"/>
  </r>
  <r>
    <n v="1267"/>
    <x v="1212"/>
    <x v="8"/>
    <n v="21"/>
    <x v="1"/>
    <x v="9"/>
    <x v="14"/>
    <n v="850"/>
  </r>
  <r>
    <n v="1268"/>
    <x v="1213"/>
    <x v="5"/>
    <n v="21"/>
    <x v="1"/>
    <x v="6"/>
    <x v="43"/>
    <n v="18568"/>
  </r>
  <r>
    <n v="1269"/>
    <x v="1214"/>
    <x v="22"/>
    <n v="21"/>
    <x v="1"/>
    <x v="29"/>
    <x v="4"/>
    <n v="150"/>
  </r>
  <r>
    <n v="1270"/>
    <x v="1215"/>
    <x v="4"/>
    <n v="21"/>
    <x v="1"/>
    <x v="1"/>
    <x v="26"/>
    <n v="350"/>
  </r>
  <r>
    <n v="1271"/>
    <x v="1216"/>
    <x v="0"/>
    <n v="21"/>
    <x v="1"/>
    <x v="15"/>
    <x v="4"/>
    <n v="150"/>
  </r>
  <r>
    <n v="1272"/>
    <x v="1217"/>
    <x v="1"/>
    <n v="21"/>
    <x v="1"/>
    <x v="26"/>
    <x v="43"/>
    <n v="18568"/>
  </r>
  <r>
    <n v="1273"/>
    <x v="1212"/>
    <x v="8"/>
    <n v="21"/>
    <x v="1"/>
    <x v="9"/>
    <x v="14"/>
    <n v="850"/>
  </r>
  <r>
    <n v="1274"/>
    <x v="1218"/>
    <x v="16"/>
    <n v="21"/>
    <x v="1"/>
    <x v="6"/>
    <x v="43"/>
    <n v="150"/>
  </r>
  <r>
    <n v="1275"/>
    <x v="1219"/>
    <x v="2"/>
    <n v="21"/>
    <x v="0"/>
    <x v="269"/>
    <x v="14"/>
    <n v="350"/>
  </r>
  <r>
    <n v="1276"/>
    <x v="1220"/>
    <x v="16"/>
    <n v="21"/>
    <x v="1"/>
    <x v="18"/>
    <x v="14"/>
    <n v="150"/>
  </r>
  <r>
    <n v="1277"/>
    <x v="1221"/>
    <x v="16"/>
    <n v="21"/>
    <x v="1"/>
    <x v="5"/>
    <x v="26"/>
    <n v="18568"/>
  </r>
  <r>
    <n v="1278"/>
    <x v="1218"/>
    <x v="16"/>
    <n v="21"/>
    <x v="1"/>
    <x v="6"/>
    <x v="43"/>
    <n v="150"/>
  </r>
  <r>
    <n v="1279"/>
    <x v="1222"/>
    <x v="0"/>
    <n v="21"/>
    <x v="1"/>
    <x v="18"/>
    <x v="6"/>
    <n v="350"/>
  </r>
  <r>
    <n v="1280"/>
    <x v="1214"/>
    <x v="22"/>
    <n v="21"/>
    <x v="1"/>
    <x v="29"/>
    <x v="4"/>
    <n v="150"/>
  </r>
  <r>
    <n v="1281"/>
    <x v="1220"/>
    <x v="16"/>
    <n v="21"/>
    <x v="1"/>
    <x v="18"/>
    <x v="14"/>
    <n v="150"/>
  </r>
  <r>
    <n v="1282"/>
    <x v="1223"/>
    <x v="2"/>
    <n v="21"/>
    <x v="1"/>
    <x v="0"/>
    <x v="13"/>
    <n v="150"/>
  </r>
  <r>
    <n v="1283"/>
    <x v="1224"/>
    <x v="1"/>
    <n v="21"/>
    <x v="1"/>
    <x v="0"/>
    <x v="13"/>
    <n v="150"/>
  </r>
  <r>
    <n v="1284"/>
    <x v="1225"/>
    <x v="6"/>
    <n v="21"/>
    <x v="1"/>
    <x v="6"/>
    <x v="123"/>
    <n v="350"/>
  </r>
  <r>
    <n v="1285"/>
    <x v="1226"/>
    <x v="16"/>
    <n v="21"/>
    <x v="1"/>
    <x v="105"/>
    <x v="37"/>
    <n v="350"/>
  </r>
  <r>
    <n v="1286"/>
    <x v="1227"/>
    <x v="10"/>
    <n v="20"/>
    <x v="1"/>
    <x v="270"/>
    <x v="37"/>
    <n v="150"/>
  </r>
  <r>
    <n v="1287"/>
    <x v="1228"/>
    <x v="1"/>
    <n v="20"/>
    <x v="1"/>
    <x v="137"/>
    <x v="45"/>
    <n v="18568"/>
  </r>
  <r>
    <n v="1288"/>
    <x v="1229"/>
    <x v="12"/>
    <n v="20"/>
    <x v="1"/>
    <x v="257"/>
    <x v="14"/>
    <n v="350"/>
  </r>
  <r>
    <n v="1289"/>
    <x v="1230"/>
    <x v="28"/>
    <n v="20"/>
    <x v="1"/>
    <x v="71"/>
    <x v="38"/>
    <n v="150"/>
  </r>
  <r>
    <n v="1290"/>
    <x v="1228"/>
    <x v="1"/>
    <n v="20"/>
    <x v="1"/>
    <x v="137"/>
    <x v="45"/>
    <n v="18568"/>
  </r>
  <r>
    <n v="1291"/>
    <x v="1231"/>
    <x v="11"/>
    <n v="20"/>
    <x v="1"/>
    <x v="29"/>
    <x v="9"/>
    <n v="150"/>
  </r>
  <r>
    <n v="1292"/>
    <x v="1232"/>
    <x v="15"/>
    <n v="20"/>
    <x v="1"/>
    <x v="5"/>
    <x v="19"/>
    <n v="150"/>
  </r>
  <r>
    <n v="1293"/>
    <x v="1233"/>
    <x v="24"/>
    <n v="20"/>
    <x v="0"/>
    <x v="271"/>
    <x v="26"/>
    <n v="18568"/>
  </r>
  <r>
    <n v="1294"/>
    <x v="1234"/>
    <x v="8"/>
    <n v="20"/>
    <x v="1"/>
    <x v="4"/>
    <x v="37"/>
    <n v="150"/>
  </r>
  <r>
    <n v="1295"/>
    <x v="1229"/>
    <x v="12"/>
    <n v="20"/>
    <x v="1"/>
    <x v="257"/>
    <x v="14"/>
    <n v="350"/>
  </r>
  <r>
    <n v="1296"/>
    <x v="1235"/>
    <x v="10"/>
    <n v="20"/>
    <x v="1"/>
    <x v="4"/>
    <x v="49"/>
    <n v="150"/>
  </r>
  <r>
    <n v="1297"/>
    <x v="1236"/>
    <x v="24"/>
    <n v="20"/>
    <x v="1"/>
    <x v="6"/>
    <x v="19"/>
    <n v="18568"/>
  </r>
  <r>
    <n v="1298"/>
    <x v="1237"/>
    <x v="0"/>
    <n v="20"/>
    <x v="1"/>
    <x v="0"/>
    <x v="44"/>
    <n v="850"/>
  </r>
  <r>
    <n v="1299"/>
    <x v="1238"/>
    <x v="20"/>
    <n v="20"/>
    <x v="0"/>
    <x v="36"/>
    <x v="44"/>
    <n v="3500"/>
  </r>
  <r>
    <n v="1300"/>
    <x v="1239"/>
    <x v="15"/>
    <n v="20"/>
    <x v="1"/>
    <x v="272"/>
    <x v="89"/>
    <n v="150"/>
  </r>
  <r>
    <n v="1301"/>
    <x v="1240"/>
    <x v="26"/>
    <n v="20"/>
    <x v="1"/>
    <x v="11"/>
    <x v="45"/>
    <n v="150"/>
  </r>
  <r>
    <n v="1302"/>
    <x v="1241"/>
    <x v="3"/>
    <n v="20"/>
    <x v="1"/>
    <x v="9"/>
    <x v="37"/>
    <n v="350"/>
  </r>
  <r>
    <n v="1303"/>
    <x v="1242"/>
    <x v="5"/>
    <n v="20"/>
    <x v="1"/>
    <x v="0"/>
    <x v="9"/>
    <n v="150"/>
  </r>
  <r>
    <n v="1304"/>
    <x v="1243"/>
    <x v="13"/>
    <n v="20"/>
    <x v="1"/>
    <x v="6"/>
    <x v="7"/>
    <n v="18568"/>
  </r>
  <r>
    <n v="1305"/>
    <x v="1244"/>
    <x v="5"/>
    <n v="20"/>
    <x v="1"/>
    <x v="4"/>
    <x v="50"/>
    <n v="18568"/>
  </r>
  <r>
    <n v="1306"/>
    <x v="1245"/>
    <x v="2"/>
    <n v="20"/>
    <x v="1"/>
    <x v="80"/>
    <x v="50"/>
    <n v="150"/>
  </r>
  <r>
    <n v="1307"/>
    <x v="1246"/>
    <x v="4"/>
    <n v="20"/>
    <x v="1"/>
    <x v="273"/>
    <x v="37"/>
    <n v="150"/>
  </r>
  <r>
    <n v="1308"/>
    <x v="1234"/>
    <x v="8"/>
    <n v="20"/>
    <x v="1"/>
    <x v="4"/>
    <x v="37"/>
    <n v="150"/>
  </r>
  <r>
    <n v="1309"/>
    <x v="1247"/>
    <x v="3"/>
    <n v="20"/>
    <x v="1"/>
    <x v="6"/>
    <x v="45"/>
    <n v="350"/>
  </r>
  <r>
    <n v="1310"/>
    <x v="1248"/>
    <x v="8"/>
    <n v="19"/>
    <x v="1"/>
    <x v="195"/>
    <x v="137"/>
    <n v="18568"/>
  </r>
  <r>
    <n v="1311"/>
    <x v="1249"/>
    <x v="22"/>
    <n v="19"/>
    <x v="1"/>
    <x v="26"/>
    <x v="79"/>
    <n v="150"/>
  </r>
  <r>
    <n v="1312"/>
    <x v="1250"/>
    <x v="14"/>
    <n v="19"/>
    <x v="1"/>
    <x v="5"/>
    <x v="33"/>
    <n v="150"/>
  </r>
  <r>
    <n v="1313"/>
    <x v="1251"/>
    <x v="5"/>
    <n v="19"/>
    <x v="1"/>
    <x v="11"/>
    <x v="12"/>
    <n v="150"/>
  </r>
  <r>
    <n v="1314"/>
    <x v="1252"/>
    <x v="1"/>
    <n v="19"/>
    <x v="1"/>
    <x v="18"/>
    <x v="53"/>
    <n v="350"/>
  </r>
  <r>
    <n v="1315"/>
    <x v="1253"/>
    <x v="15"/>
    <n v="19"/>
    <x v="1"/>
    <x v="83"/>
    <x v="26"/>
    <n v="18568"/>
  </r>
  <r>
    <n v="1316"/>
    <x v="1254"/>
    <x v="4"/>
    <n v="19"/>
    <x v="1"/>
    <x v="6"/>
    <x v="97"/>
    <n v="350"/>
  </r>
  <r>
    <n v="1317"/>
    <x v="1255"/>
    <x v="20"/>
    <n v="19"/>
    <x v="1"/>
    <x v="63"/>
    <x v="72"/>
    <n v="350"/>
  </r>
  <r>
    <n v="1318"/>
    <x v="1256"/>
    <x v="13"/>
    <n v="19"/>
    <x v="1"/>
    <x v="6"/>
    <x v="39"/>
    <n v="150"/>
  </r>
  <r>
    <n v="1319"/>
    <x v="1257"/>
    <x v="15"/>
    <n v="19"/>
    <x v="1"/>
    <x v="0"/>
    <x v="43"/>
    <n v="150"/>
  </r>
  <r>
    <n v="1320"/>
    <x v="1258"/>
    <x v="26"/>
    <n v="19"/>
    <x v="1"/>
    <x v="0"/>
    <x v="38"/>
    <n v="150"/>
  </r>
  <r>
    <n v="1321"/>
    <x v="1259"/>
    <x v="9"/>
    <n v="19"/>
    <x v="1"/>
    <x v="274"/>
    <x v="38"/>
    <n v="18568"/>
  </r>
  <r>
    <n v="1322"/>
    <x v="1248"/>
    <x v="8"/>
    <n v="19"/>
    <x v="1"/>
    <x v="195"/>
    <x v="137"/>
    <n v="18568"/>
  </r>
  <r>
    <n v="1323"/>
    <x v="1249"/>
    <x v="22"/>
    <n v="19"/>
    <x v="1"/>
    <x v="26"/>
    <x v="79"/>
    <n v="150"/>
  </r>
  <r>
    <n v="1324"/>
    <x v="1260"/>
    <x v="15"/>
    <n v="19"/>
    <x v="1"/>
    <x v="6"/>
    <x v="45"/>
    <n v="100000"/>
  </r>
  <r>
    <n v="1325"/>
    <x v="1261"/>
    <x v="20"/>
    <n v="19"/>
    <x v="1"/>
    <x v="6"/>
    <x v="4"/>
    <n v="150"/>
  </r>
  <r>
    <n v="1326"/>
    <x v="1262"/>
    <x v="2"/>
    <n v="19"/>
    <x v="0"/>
    <x v="0"/>
    <x v="104"/>
    <n v="150"/>
  </r>
  <r>
    <n v="1327"/>
    <x v="1263"/>
    <x v="0"/>
    <n v="19"/>
    <x v="6"/>
    <x v="43"/>
    <x v="98"/>
    <n v="350"/>
  </r>
  <r>
    <n v="1328"/>
    <x v="1264"/>
    <x v="1"/>
    <n v="19"/>
    <x v="1"/>
    <x v="36"/>
    <x v="47"/>
    <n v="150"/>
  </r>
  <r>
    <n v="1329"/>
    <x v="1265"/>
    <x v="1"/>
    <n v="19"/>
    <x v="1"/>
    <x v="0"/>
    <x v="26"/>
    <n v="350"/>
  </r>
  <r>
    <n v="1330"/>
    <x v="1266"/>
    <x v="6"/>
    <n v="19"/>
    <x v="1"/>
    <x v="27"/>
    <x v="38"/>
    <n v="150"/>
  </r>
  <r>
    <n v="1331"/>
    <x v="1267"/>
    <x v="2"/>
    <n v="19"/>
    <x v="1"/>
    <x v="275"/>
    <x v="97"/>
    <n v="18568"/>
  </r>
  <r>
    <n v="1332"/>
    <x v="1268"/>
    <x v="2"/>
    <n v="19"/>
    <x v="0"/>
    <x v="0"/>
    <x v="86"/>
    <n v="3500"/>
  </r>
  <r>
    <n v="1333"/>
    <x v="1269"/>
    <x v="4"/>
    <n v="18"/>
    <x v="1"/>
    <x v="106"/>
    <x v="30"/>
    <n v="3500"/>
  </r>
  <r>
    <n v="1334"/>
    <x v="1270"/>
    <x v="18"/>
    <n v="18"/>
    <x v="1"/>
    <x v="110"/>
    <x v="79"/>
    <n v="150"/>
  </r>
  <r>
    <n v="1335"/>
    <x v="1271"/>
    <x v="7"/>
    <n v="18"/>
    <x v="1"/>
    <x v="11"/>
    <x v="72"/>
    <n v="3500"/>
  </r>
  <r>
    <n v="1336"/>
    <x v="1272"/>
    <x v="10"/>
    <n v="18"/>
    <x v="1"/>
    <x v="276"/>
    <x v="50"/>
    <n v="350"/>
  </r>
  <r>
    <n v="1337"/>
    <x v="1273"/>
    <x v="0"/>
    <n v="18"/>
    <x v="1"/>
    <x v="29"/>
    <x v="49"/>
    <n v="150"/>
  </r>
  <r>
    <n v="1338"/>
    <x v="1274"/>
    <x v="15"/>
    <n v="18"/>
    <x v="1"/>
    <x v="29"/>
    <x v="43"/>
    <n v="18568"/>
  </r>
  <r>
    <n v="1339"/>
    <x v="1275"/>
    <x v="15"/>
    <n v="18"/>
    <x v="0"/>
    <x v="29"/>
    <x v="90"/>
    <n v="850"/>
  </r>
  <r>
    <n v="1340"/>
    <x v="1276"/>
    <x v="12"/>
    <n v="18"/>
    <x v="1"/>
    <x v="0"/>
    <x v="38"/>
    <n v="18568"/>
  </r>
  <r>
    <n v="1341"/>
    <x v="1277"/>
    <x v="20"/>
    <n v="18"/>
    <x v="1"/>
    <x v="6"/>
    <x v="19"/>
    <n v="150"/>
  </r>
  <r>
    <n v="1342"/>
    <x v="1278"/>
    <x v="3"/>
    <n v="18"/>
    <x v="1"/>
    <x v="0"/>
    <x v="45"/>
    <n v="150"/>
  </r>
  <r>
    <n v="1343"/>
    <x v="1279"/>
    <x v="20"/>
    <n v="18"/>
    <x v="1"/>
    <x v="1"/>
    <x v="49"/>
    <n v="18568"/>
  </r>
  <r>
    <n v="1344"/>
    <x v="1280"/>
    <x v="14"/>
    <n v="18"/>
    <x v="1"/>
    <x v="36"/>
    <x v="43"/>
    <n v="350"/>
  </r>
  <r>
    <n v="1345"/>
    <x v="1281"/>
    <x v="20"/>
    <n v="18"/>
    <x v="1"/>
    <x v="143"/>
    <x v="6"/>
    <n v="18568"/>
  </r>
  <r>
    <n v="1346"/>
    <x v="1282"/>
    <x v="10"/>
    <n v="18"/>
    <x v="1"/>
    <x v="29"/>
    <x v="45"/>
    <n v="350"/>
  </r>
  <r>
    <n v="1347"/>
    <x v="1283"/>
    <x v="21"/>
    <n v="17"/>
    <x v="1"/>
    <x v="11"/>
    <x v="10"/>
    <n v="150"/>
  </r>
  <r>
    <n v="1348"/>
    <x v="1284"/>
    <x v="7"/>
    <n v="17"/>
    <x v="1"/>
    <x v="6"/>
    <x v="38"/>
    <n v="850"/>
  </r>
  <r>
    <n v="1349"/>
    <x v="1285"/>
    <x v="24"/>
    <n v="17"/>
    <x v="1"/>
    <x v="1"/>
    <x v="12"/>
    <n v="150"/>
  </r>
  <r>
    <n v="1350"/>
    <x v="1286"/>
    <x v="13"/>
    <n v="17"/>
    <x v="1"/>
    <x v="0"/>
    <x v="6"/>
    <n v="150"/>
  </r>
  <r>
    <n v="1351"/>
    <x v="1287"/>
    <x v="5"/>
    <n v="17"/>
    <x v="1"/>
    <x v="8"/>
    <x v="26"/>
    <n v="150"/>
  </r>
  <r>
    <n v="1352"/>
    <x v="1288"/>
    <x v="2"/>
    <n v="17"/>
    <x v="1"/>
    <x v="6"/>
    <x v="49"/>
    <n v="18568"/>
  </r>
  <r>
    <n v="1353"/>
    <x v="1289"/>
    <x v="3"/>
    <n v="17"/>
    <x v="4"/>
    <x v="14"/>
    <x v="18"/>
    <n v="350"/>
  </r>
  <r>
    <n v="1354"/>
    <x v="1288"/>
    <x v="2"/>
    <n v="17"/>
    <x v="1"/>
    <x v="6"/>
    <x v="49"/>
    <n v="18568"/>
  </r>
  <r>
    <n v="1355"/>
    <x v="1290"/>
    <x v="24"/>
    <n v="17"/>
    <x v="1"/>
    <x v="6"/>
    <x v="53"/>
    <n v="150"/>
  </r>
  <r>
    <n v="1356"/>
    <x v="1291"/>
    <x v="0"/>
    <n v="17"/>
    <x v="1"/>
    <x v="81"/>
    <x v="8"/>
    <n v="350"/>
  </r>
  <r>
    <n v="1357"/>
    <x v="1292"/>
    <x v="10"/>
    <n v="17"/>
    <x v="1"/>
    <x v="5"/>
    <x v="10"/>
    <n v="150"/>
  </r>
  <r>
    <n v="1358"/>
    <x v="1293"/>
    <x v="4"/>
    <n v="17"/>
    <x v="4"/>
    <x v="0"/>
    <x v="53"/>
    <n v="18568"/>
  </r>
  <r>
    <n v="1359"/>
    <x v="1294"/>
    <x v="19"/>
    <n v="17"/>
    <x v="1"/>
    <x v="277"/>
    <x v="138"/>
    <n v="100000"/>
  </r>
  <r>
    <n v="1360"/>
    <x v="1295"/>
    <x v="11"/>
    <n v="17"/>
    <x v="1"/>
    <x v="42"/>
    <x v="12"/>
    <n v="150"/>
  </r>
  <r>
    <n v="1361"/>
    <x v="1296"/>
    <x v="13"/>
    <n v="17"/>
    <x v="1"/>
    <x v="278"/>
    <x v="38"/>
    <n v="350"/>
  </r>
  <r>
    <n v="1362"/>
    <x v="1297"/>
    <x v="10"/>
    <n v="17"/>
    <x v="1"/>
    <x v="26"/>
    <x v="50"/>
    <n v="18568"/>
  </r>
  <r>
    <n v="1363"/>
    <x v="1298"/>
    <x v="11"/>
    <n v="17"/>
    <x v="1"/>
    <x v="36"/>
    <x v="50"/>
    <n v="18568"/>
  </r>
  <r>
    <n v="1364"/>
    <x v="1299"/>
    <x v="5"/>
    <n v="17"/>
    <x v="0"/>
    <x v="38"/>
    <x v="47"/>
    <n v="3500"/>
  </r>
  <r>
    <n v="1365"/>
    <x v="1294"/>
    <x v="19"/>
    <n v="17"/>
    <x v="1"/>
    <x v="277"/>
    <x v="138"/>
    <n v="100000"/>
  </r>
  <r>
    <n v="1366"/>
    <x v="1300"/>
    <x v="12"/>
    <n v="17"/>
    <x v="1"/>
    <x v="29"/>
    <x v="14"/>
    <n v="150"/>
  </r>
  <r>
    <n v="1367"/>
    <x v="1301"/>
    <x v="33"/>
    <n v="17"/>
    <x v="1"/>
    <x v="3"/>
    <x v="53"/>
    <n v="150"/>
  </r>
  <r>
    <n v="1368"/>
    <x v="1302"/>
    <x v="17"/>
    <n v="17"/>
    <x v="1"/>
    <x v="0"/>
    <x v="26"/>
    <n v="18568"/>
  </r>
  <r>
    <n v="1369"/>
    <x v="1303"/>
    <x v="7"/>
    <n v="17"/>
    <x v="0"/>
    <x v="0"/>
    <x v="43"/>
    <n v="350"/>
  </r>
  <r>
    <n v="1370"/>
    <x v="1292"/>
    <x v="10"/>
    <n v="17"/>
    <x v="1"/>
    <x v="5"/>
    <x v="10"/>
    <n v="150"/>
  </r>
  <r>
    <n v="1371"/>
    <x v="1291"/>
    <x v="0"/>
    <n v="17"/>
    <x v="1"/>
    <x v="81"/>
    <x v="8"/>
    <n v="350"/>
  </r>
  <r>
    <n v="1372"/>
    <x v="1293"/>
    <x v="4"/>
    <n v="17"/>
    <x v="4"/>
    <x v="0"/>
    <x v="53"/>
    <n v="18568"/>
  </r>
  <r>
    <n v="1373"/>
    <x v="1304"/>
    <x v="8"/>
    <n v="16"/>
    <x v="1"/>
    <x v="5"/>
    <x v="38"/>
    <n v="18568"/>
  </r>
  <r>
    <n v="1374"/>
    <x v="1305"/>
    <x v="12"/>
    <n v="16"/>
    <x v="1"/>
    <x v="279"/>
    <x v="0"/>
    <n v="150"/>
  </r>
  <r>
    <n v="1375"/>
    <x v="1306"/>
    <x v="11"/>
    <n v="16"/>
    <x v="1"/>
    <x v="111"/>
    <x v="39"/>
    <n v="150"/>
  </r>
  <r>
    <n v="1376"/>
    <x v="1307"/>
    <x v="22"/>
    <n v="16"/>
    <x v="1"/>
    <x v="43"/>
    <x v="30"/>
    <n v="150"/>
  </r>
  <r>
    <n v="1377"/>
    <x v="1308"/>
    <x v="6"/>
    <n v="16"/>
    <x v="1"/>
    <x v="17"/>
    <x v="39"/>
    <n v="150"/>
  </r>
  <r>
    <n v="1378"/>
    <x v="1309"/>
    <x v="18"/>
    <n v="16"/>
    <x v="1"/>
    <x v="6"/>
    <x v="0"/>
    <n v="150"/>
  </r>
  <r>
    <n v="1379"/>
    <x v="1310"/>
    <x v="21"/>
    <n v="16"/>
    <x v="1"/>
    <x v="38"/>
    <x v="9"/>
    <n v="150"/>
  </r>
  <r>
    <n v="1380"/>
    <x v="1311"/>
    <x v="25"/>
    <n v="16"/>
    <x v="1"/>
    <x v="1"/>
    <x v="45"/>
    <n v="18568"/>
  </r>
  <r>
    <n v="1381"/>
    <x v="1312"/>
    <x v="3"/>
    <n v="16"/>
    <x v="1"/>
    <x v="3"/>
    <x v="43"/>
    <n v="150"/>
  </r>
  <r>
    <n v="1382"/>
    <x v="1313"/>
    <x v="0"/>
    <n v="16"/>
    <x v="0"/>
    <x v="280"/>
    <x v="136"/>
    <n v="150"/>
  </r>
  <r>
    <n v="1383"/>
    <x v="1314"/>
    <x v="13"/>
    <n v="16"/>
    <x v="1"/>
    <x v="281"/>
    <x v="8"/>
    <n v="18568"/>
  </r>
  <r>
    <n v="1384"/>
    <x v="1313"/>
    <x v="0"/>
    <n v="16"/>
    <x v="0"/>
    <x v="280"/>
    <x v="136"/>
    <n v="150"/>
  </r>
  <r>
    <n v="1385"/>
    <x v="1315"/>
    <x v="15"/>
    <n v="16"/>
    <x v="1"/>
    <x v="63"/>
    <x v="86"/>
    <n v="18568"/>
  </r>
  <r>
    <n v="1386"/>
    <x v="1316"/>
    <x v="27"/>
    <n v="16"/>
    <x v="1"/>
    <x v="29"/>
    <x v="45"/>
    <n v="350"/>
  </r>
  <r>
    <n v="1387"/>
    <x v="1317"/>
    <x v="0"/>
    <n v="16"/>
    <x v="1"/>
    <x v="9"/>
    <x v="43"/>
    <n v="150"/>
  </r>
  <r>
    <n v="1388"/>
    <x v="1318"/>
    <x v="8"/>
    <n v="16"/>
    <x v="1"/>
    <x v="5"/>
    <x v="72"/>
    <n v="150"/>
  </r>
  <r>
    <n v="1389"/>
    <x v="1319"/>
    <x v="0"/>
    <n v="16"/>
    <x v="1"/>
    <x v="9"/>
    <x v="49"/>
    <n v="150"/>
  </r>
  <r>
    <n v="1390"/>
    <x v="1320"/>
    <x v="3"/>
    <n v="16"/>
    <x v="1"/>
    <x v="282"/>
    <x v="53"/>
    <n v="150"/>
  </r>
  <r>
    <n v="1391"/>
    <x v="1321"/>
    <x v="14"/>
    <n v="16"/>
    <x v="1"/>
    <x v="0"/>
    <x v="38"/>
    <n v="18568"/>
  </r>
  <r>
    <n v="1392"/>
    <x v="1316"/>
    <x v="27"/>
    <n v="16"/>
    <x v="1"/>
    <x v="29"/>
    <x v="45"/>
    <n v="350"/>
  </r>
  <r>
    <n v="1393"/>
    <x v="1318"/>
    <x v="8"/>
    <n v="16"/>
    <x v="1"/>
    <x v="5"/>
    <x v="72"/>
    <n v="150"/>
  </r>
  <r>
    <n v="1394"/>
    <x v="1319"/>
    <x v="0"/>
    <n v="16"/>
    <x v="1"/>
    <x v="9"/>
    <x v="49"/>
    <n v="150"/>
  </r>
  <r>
    <n v="1395"/>
    <x v="1315"/>
    <x v="15"/>
    <n v="16"/>
    <x v="1"/>
    <x v="63"/>
    <x v="86"/>
    <n v="18568"/>
  </r>
  <r>
    <n v="1396"/>
    <x v="1322"/>
    <x v="11"/>
    <n v="16"/>
    <x v="1"/>
    <x v="96"/>
    <x v="4"/>
    <n v="18568"/>
  </r>
  <r>
    <n v="1397"/>
    <x v="1323"/>
    <x v="8"/>
    <n v="16"/>
    <x v="0"/>
    <x v="36"/>
    <x v="50"/>
    <n v="150"/>
  </r>
  <r>
    <n v="1398"/>
    <x v="1324"/>
    <x v="5"/>
    <n v="16"/>
    <x v="1"/>
    <x v="283"/>
    <x v="28"/>
    <n v="150"/>
  </r>
  <r>
    <n v="1399"/>
    <x v="1325"/>
    <x v="8"/>
    <n v="16"/>
    <x v="1"/>
    <x v="284"/>
    <x v="26"/>
    <n v="150"/>
  </r>
  <r>
    <n v="1400"/>
    <x v="1326"/>
    <x v="12"/>
    <n v="15"/>
    <x v="1"/>
    <x v="285"/>
    <x v="4"/>
    <n v="18568"/>
  </r>
  <r>
    <n v="1401"/>
    <x v="1327"/>
    <x v="6"/>
    <n v="15"/>
    <x v="1"/>
    <x v="143"/>
    <x v="50"/>
    <n v="18568"/>
  </r>
  <r>
    <n v="1402"/>
    <x v="1328"/>
    <x v="7"/>
    <n v="15"/>
    <x v="1"/>
    <x v="286"/>
    <x v="66"/>
    <n v="350"/>
  </r>
  <r>
    <n v="1403"/>
    <x v="1329"/>
    <x v="21"/>
    <n v="15"/>
    <x v="1"/>
    <x v="158"/>
    <x v="46"/>
    <n v="350"/>
  </r>
  <r>
    <n v="1404"/>
    <x v="1330"/>
    <x v="16"/>
    <n v="15"/>
    <x v="0"/>
    <x v="9"/>
    <x v="67"/>
    <n v="3500"/>
  </r>
  <r>
    <n v="1405"/>
    <x v="1331"/>
    <x v="8"/>
    <n v="15"/>
    <x v="1"/>
    <x v="99"/>
    <x v="9"/>
    <n v="18568"/>
  </r>
  <r>
    <n v="1406"/>
    <x v="1332"/>
    <x v="30"/>
    <n v="15"/>
    <x v="1"/>
    <x v="29"/>
    <x v="10"/>
    <n v="150"/>
  </r>
  <r>
    <n v="1407"/>
    <x v="1333"/>
    <x v="6"/>
    <n v="15"/>
    <x v="1"/>
    <x v="287"/>
    <x v="38"/>
    <n v="150"/>
  </r>
  <r>
    <n v="1408"/>
    <x v="1334"/>
    <x v="5"/>
    <n v="15"/>
    <x v="1"/>
    <x v="26"/>
    <x v="67"/>
    <n v="350"/>
  </r>
  <r>
    <n v="1409"/>
    <x v="1335"/>
    <x v="6"/>
    <n v="15"/>
    <x v="0"/>
    <x v="18"/>
    <x v="107"/>
    <n v="850"/>
  </r>
  <r>
    <n v="1410"/>
    <x v="1336"/>
    <x v="12"/>
    <n v="15"/>
    <x v="1"/>
    <x v="5"/>
    <x v="106"/>
    <n v="3500"/>
  </r>
  <r>
    <n v="1411"/>
    <x v="1337"/>
    <x v="8"/>
    <n v="15"/>
    <x v="0"/>
    <x v="0"/>
    <x v="97"/>
    <n v="150"/>
  </r>
  <r>
    <n v="1412"/>
    <x v="1338"/>
    <x v="3"/>
    <n v="15"/>
    <x v="1"/>
    <x v="24"/>
    <x v="89"/>
    <n v="350"/>
  </r>
  <r>
    <n v="1413"/>
    <x v="1339"/>
    <x v="1"/>
    <n v="15"/>
    <x v="1"/>
    <x v="6"/>
    <x v="19"/>
    <n v="150"/>
  </r>
  <r>
    <n v="1414"/>
    <x v="1340"/>
    <x v="7"/>
    <n v="15"/>
    <x v="0"/>
    <x v="278"/>
    <x v="43"/>
    <n v="150"/>
  </r>
  <r>
    <n v="1415"/>
    <x v="1341"/>
    <x v="0"/>
    <n v="15"/>
    <x v="1"/>
    <x v="0"/>
    <x v="25"/>
    <n v="850"/>
  </r>
  <r>
    <n v="1416"/>
    <x v="1342"/>
    <x v="24"/>
    <n v="15"/>
    <x v="1"/>
    <x v="1"/>
    <x v="43"/>
    <n v="45566"/>
  </r>
  <r>
    <n v="1417"/>
    <x v="1343"/>
    <x v="5"/>
    <n v="15"/>
    <x v="1"/>
    <x v="99"/>
    <x v="8"/>
    <n v="150"/>
  </r>
  <r>
    <n v="1418"/>
    <x v="1344"/>
    <x v="6"/>
    <n v="15"/>
    <x v="1"/>
    <x v="29"/>
    <x v="19"/>
    <n v="150"/>
  </r>
  <r>
    <n v="1419"/>
    <x v="1345"/>
    <x v="10"/>
    <n v="15"/>
    <x v="1"/>
    <x v="1"/>
    <x v="19"/>
    <n v="150"/>
  </r>
  <r>
    <n v="1420"/>
    <x v="1346"/>
    <x v="32"/>
    <n v="15"/>
    <x v="1"/>
    <x v="288"/>
    <x v="139"/>
    <n v="18568"/>
  </r>
  <r>
    <n v="1421"/>
    <x v="1347"/>
    <x v="25"/>
    <n v="15"/>
    <x v="1"/>
    <x v="0"/>
    <x v="49"/>
    <n v="150"/>
  </r>
  <r>
    <n v="1422"/>
    <x v="1348"/>
    <x v="16"/>
    <n v="15"/>
    <x v="1"/>
    <x v="140"/>
    <x v="123"/>
    <n v="150"/>
  </r>
  <r>
    <n v="1423"/>
    <x v="1349"/>
    <x v="4"/>
    <n v="15"/>
    <x v="4"/>
    <x v="5"/>
    <x v="11"/>
    <n v="150"/>
  </r>
  <r>
    <n v="1424"/>
    <x v="1348"/>
    <x v="16"/>
    <n v="15"/>
    <x v="1"/>
    <x v="140"/>
    <x v="123"/>
    <n v="150"/>
  </r>
  <r>
    <n v="1425"/>
    <x v="1339"/>
    <x v="1"/>
    <n v="15"/>
    <x v="1"/>
    <x v="6"/>
    <x v="19"/>
    <n v="150"/>
  </r>
  <r>
    <n v="1426"/>
    <x v="1350"/>
    <x v="20"/>
    <n v="15"/>
    <x v="1"/>
    <x v="9"/>
    <x v="4"/>
    <n v="150"/>
  </r>
  <r>
    <n v="1427"/>
    <x v="1351"/>
    <x v="0"/>
    <n v="15"/>
    <x v="1"/>
    <x v="5"/>
    <x v="8"/>
    <n v="150"/>
  </r>
  <r>
    <n v="1428"/>
    <x v="1340"/>
    <x v="7"/>
    <n v="15"/>
    <x v="0"/>
    <x v="278"/>
    <x v="43"/>
    <n v="150"/>
  </r>
  <r>
    <n v="1429"/>
    <x v="1344"/>
    <x v="6"/>
    <n v="15"/>
    <x v="1"/>
    <x v="29"/>
    <x v="19"/>
    <n v="150"/>
  </r>
  <r>
    <n v="1430"/>
    <x v="1328"/>
    <x v="7"/>
    <n v="15"/>
    <x v="1"/>
    <x v="286"/>
    <x v="66"/>
    <n v="350"/>
  </r>
  <r>
    <n v="1431"/>
    <x v="1352"/>
    <x v="2"/>
    <n v="15"/>
    <x v="1"/>
    <x v="289"/>
    <x v="86"/>
    <n v="350"/>
  </r>
  <r>
    <n v="1432"/>
    <x v="1353"/>
    <x v="0"/>
    <n v="15"/>
    <x v="1"/>
    <x v="6"/>
    <x v="6"/>
    <n v="150"/>
  </r>
  <r>
    <n v="1433"/>
    <x v="1354"/>
    <x v="20"/>
    <n v="15"/>
    <x v="0"/>
    <x v="0"/>
    <x v="58"/>
    <n v="150"/>
  </r>
  <r>
    <n v="1434"/>
    <x v="1355"/>
    <x v="0"/>
    <n v="15"/>
    <x v="1"/>
    <x v="96"/>
    <x v="37"/>
    <n v="150"/>
  </r>
  <r>
    <n v="1435"/>
    <x v="1356"/>
    <x v="14"/>
    <n v="14"/>
    <x v="1"/>
    <x v="6"/>
    <x v="19"/>
    <n v="150"/>
  </r>
  <r>
    <n v="1436"/>
    <x v="1357"/>
    <x v="12"/>
    <n v="14"/>
    <x v="1"/>
    <x v="6"/>
    <x v="19"/>
    <n v="150"/>
  </r>
  <r>
    <n v="1437"/>
    <x v="1358"/>
    <x v="20"/>
    <n v="14"/>
    <x v="1"/>
    <x v="290"/>
    <x v="53"/>
    <n v="3500"/>
  </r>
  <r>
    <n v="1438"/>
    <x v="1359"/>
    <x v="5"/>
    <n v="14"/>
    <x v="1"/>
    <x v="9"/>
    <x v="4"/>
    <n v="18568"/>
  </r>
  <r>
    <n v="1439"/>
    <x v="1360"/>
    <x v="7"/>
    <n v="14"/>
    <x v="1"/>
    <x v="291"/>
    <x v="37"/>
    <n v="18568"/>
  </r>
  <r>
    <n v="1440"/>
    <x v="1361"/>
    <x v="1"/>
    <n v="14"/>
    <x v="1"/>
    <x v="80"/>
    <x v="25"/>
    <n v="150"/>
  </r>
  <r>
    <n v="1441"/>
    <x v="1362"/>
    <x v="32"/>
    <n v="14"/>
    <x v="1"/>
    <x v="0"/>
    <x v="19"/>
    <n v="18568"/>
  </r>
  <r>
    <n v="1442"/>
    <x v="1363"/>
    <x v="8"/>
    <n v="14"/>
    <x v="0"/>
    <x v="143"/>
    <x v="105"/>
    <n v="350"/>
  </r>
  <r>
    <n v="1443"/>
    <x v="1364"/>
    <x v="21"/>
    <n v="14"/>
    <x v="1"/>
    <x v="263"/>
    <x v="46"/>
    <n v="150"/>
  </r>
  <r>
    <n v="1444"/>
    <x v="1361"/>
    <x v="1"/>
    <n v="14"/>
    <x v="1"/>
    <x v="80"/>
    <x v="25"/>
    <n v="150"/>
  </r>
  <r>
    <n v="1445"/>
    <x v="1365"/>
    <x v="6"/>
    <n v="14"/>
    <x v="1"/>
    <x v="160"/>
    <x v="37"/>
    <n v="150"/>
  </r>
  <r>
    <n v="1446"/>
    <x v="1366"/>
    <x v="15"/>
    <n v="14"/>
    <x v="1"/>
    <x v="111"/>
    <x v="19"/>
    <n v="150"/>
  </r>
  <r>
    <n v="1447"/>
    <x v="1367"/>
    <x v="6"/>
    <n v="14"/>
    <x v="1"/>
    <x v="3"/>
    <x v="19"/>
    <n v="150"/>
  </r>
  <r>
    <n v="1448"/>
    <x v="1368"/>
    <x v="5"/>
    <n v="14"/>
    <x v="1"/>
    <x v="292"/>
    <x v="37"/>
    <n v="350"/>
  </r>
  <r>
    <n v="1449"/>
    <x v="1369"/>
    <x v="14"/>
    <n v="14"/>
    <x v="1"/>
    <x v="134"/>
    <x v="19"/>
    <n v="18568"/>
  </r>
  <r>
    <n v="1450"/>
    <x v="1370"/>
    <x v="15"/>
    <n v="14"/>
    <x v="1"/>
    <x v="9"/>
    <x v="33"/>
    <n v="18568"/>
  </r>
  <r>
    <n v="1451"/>
    <x v="1371"/>
    <x v="0"/>
    <n v="14"/>
    <x v="1"/>
    <x v="293"/>
    <x v="117"/>
    <n v="150"/>
  </r>
  <r>
    <n v="1452"/>
    <x v="1362"/>
    <x v="32"/>
    <n v="14"/>
    <x v="1"/>
    <x v="0"/>
    <x v="19"/>
    <n v="18568"/>
  </r>
  <r>
    <n v="1453"/>
    <x v="1372"/>
    <x v="17"/>
    <n v="14"/>
    <x v="1"/>
    <x v="18"/>
    <x v="10"/>
    <n v="150"/>
  </r>
  <r>
    <n v="1454"/>
    <x v="1373"/>
    <x v="4"/>
    <n v="14"/>
    <x v="1"/>
    <x v="29"/>
    <x v="43"/>
    <n v="150"/>
  </r>
  <r>
    <n v="1455"/>
    <x v="1374"/>
    <x v="18"/>
    <n v="14"/>
    <x v="1"/>
    <x v="294"/>
    <x v="0"/>
    <n v="150"/>
  </r>
  <r>
    <n v="1456"/>
    <x v="1375"/>
    <x v="14"/>
    <n v="14"/>
    <x v="1"/>
    <x v="0"/>
    <x v="43"/>
    <n v="150"/>
  </r>
  <r>
    <n v="1457"/>
    <x v="1376"/>
    <x v="18"/>
    <n v="14"/>
    <x v="1"/>
    <x v="9"/>
    <x v="13"/>
    <n v="150"/>
  </r>
  <r>
    <n v="1458"/>
    <x v="1377"/>
    <x v="22"/>
    <n v="14"/>
    <x v="0"/>
    <x v="1"/>
    <x v="12"/>
    <n v="150"/>
  </r>
  <r>
    <n v="1459"/>
    <x v="1378"/>
    <x v="2"/>
    <n v="13"/>
    <x v="1"/>
    <x v="295"/>
    <x v="18"/>
    <n v="150"/>
  </r>
  <r>
    <n v="1460"/>
    <x v="1379"/>
    <x v="0"/>
    <n v="13"/>
    <x v="1"/>
    <x v="18"/>
    <x v="26"/>
    <n v="3500"/>
  </r>
  <r>
    <n v="1461"/>
    <x v="1380"/>
    <x v="15"/>
    <n v="13"/>
    <x v="1"/>
    <x v="44"/>
    <x v="29"/>
    <n v="150"/>
  </r>
  <r>
    <n v="1462"/>
    <x v="1381"/>
    <x v="8"/>
    <n v="13"/>
    <x v="1"/>
    <x v="296"/>
    <x v="59"/>
    <n v="100000"/>
  </r>
  <r>
    <n v="1463"/>
    <x v="1382"/>
    <x v="20"/>
    <n v="13"/>
    <x v="1"/>
    <x v="297"/>
    <x v="49"/>
    <n v="150"/>
  </r>
  <r>
    <n v="1464"/>
    <x v="1383"/>
    <x v="1"/>
    <n v="13"/>
    <x v="1"/>
    <x v="111"/>
    <x v="38"/>
    <n v="150"/>
  </r>
  <r>
    <n v="1465"/>
    <x v="1384"/>
    <x v="25"/>
    <n v="13"/>
    <x v="1"/>
    <x v="71"/>
    <x v="8"/>
    <n v="150"/>
  </r>
  <r>
    <n v="1466"/>
    <x v="1385"/>
    <x v="6"/>
    <n v="13"/>
    <x v="1"/>
    <x v="158"/>
    <x v="6"/>
    <n v="150"/>
  </r>
  <r>
    <n v="1467"/>
    <x v="1386"/>
    <x v="10"/>
    <n v="13"/>
    <x v="1"/>
    <x v="5"/>
    <x v="9"/>
    <n v="18568"/>
  </r>
  <r>
    <n v="1468"/>
    <x v="1387"/>
    <x v="3"/>
    <n v="13"/>
    <x v="1"/>
    <x v="22"/>
    <x v="11"/>
    <n v="850"/>
  </r>
  <r>
    <n v="1469"/>
    <x v="1388"/>
    <x v="10"/>
    <n v="13"/>
    <x v="1"/>
    <x v="6"/>
    <x v="43"/>
    <n v="150"/>
  </r>
  <r>
    <n v="1470"/>
    <x v="1389"/>
    <x v="20"/>
    <n v="13"/>
    <x v="1"/>
    <x v="84"/>
    <x v="5"/>
    <n v="350"/>
  </r>
  <r>
    <n v="1471"/>
    <x v="1390"/>
    <x v="15"/>
    <n v="13"/>
    <x v="1"/>
    <x v="11"/>
    <x v="12"/>
    <n v="3500"/>
  </r>
  <r>
    <n v="1472"/>
    <x v="1391"/>
    <x v="8"/>
    <n v="13"/>
    <x v="0"/>
    <x v="0"/>
    <x v="47"/>
    <n v="150"/>
  </r>
  <r>
    <n v="1473"/>
    <x v="1392"/>
    <x v="16"/>
    <n v="13"/>
    <x v="1"/>
    <x v="25"/>
    <x v="12"/>
    <n v="850"/>
  </r>
  <r>
    <n v="1474"/>
    <x v="1393"/>
    <x v="8"/>
    <n v="13"/>
    <x v="1"/>
    <x v="0"/>
    <x v="39"/>
    <n v="150"/>
  </r>
  <r>
    <n v="1475"/>
    <x v="1394"/>
    <x v="2"/>
    <n v="13"/>
    <x v="1"/>
    <x v="9"/>
    <x v="39"/>
    <n v="350"/>
  </r>
  <r>
    <n v="1476"/>
    <x v="1395"/>
    <x v="34"/>
    <n v="13"/>
    <x v="1"/>
    <x v="1"/>
    <x v="43"/>
    <n v="18568"/>
  </r>
  <r>
    <n v="1477"/>
    <x v="1396"/>
    <x v="7"/>
    <n v="13"/>
    <x v="1"/>
    <x v="298"/>
    <x v="28"/>
    <n v="850"/>
  </r>
  <r>
    <n v="1478"/>
    <x v="1397"/>
    <x v="7"/>
    <n v="13"/>
    <x v="1"/>
    <x v="299"/>
    <x v="33"/>
    <n v="150"/>
  </r>
  <r>
    <n v="1479"/>
    <x v="1398"/>
    <x v="13"/>
    <n v="13"/>
    <x v="1"/>
    <x v="1"/>
    <x v="43"/>
    <n v="3500"/>
  </r>
  <r>
    <n v="1480"/>
    <x v="1399"/>
    <x v="5"/>
    <n v="13"/>
    <x v="1"/>
    <x v="6"/>
    <x v="45"/>
    <n v="18568"/>
  </r>
  <r>
    <n v="1481"/>
    <x v="1400"/>
    <x v="7"/>
    <n v="13"/>
    <x v="1"/>
    <x v="54"/>
    <x v="50"/>
    <n v="150"/>
  </r>
  <r>
    <n v="1482"/>
    <x v="1401"/>
    <x v="20"/>
    <n v="13"/>
    <x v="1"/>
    <x v="300"/>
    <x v="37"/>
    <n v="18568"/>
  </r>
  <r>
    <n v="1483"/>
    <x v="1399"/>
    <x v="5"/>
    <n v="13"/>
    <x v="1"/>
    <x v="6"/>
    <x v="45"/>
    <n v="18568"/>
  </r>
  <r>
    <n v="1484"/>
    <x v="1383"/>
    <x v="1"/>
    <n v="13"/>
    <x v="1"/>
    <x v="111"/>
    <x v="38"/>
    <n v="150"/>
  </r>
  <r>
    <n v="1485"/>
    <x v="1402"/>
    <x v="16"/>
    <n v="13"/>
    <x v="1"/>
    <x v="4"/>
    <x v="45"/>
    <n v="150"/>
  </r>
  <r>
    <n v="1486"/>
    <x v="1403"/>
    <x v="5"/>
    <n v="13"/>
    <x v="1"/>
    <x v="111"/>
    <x v="50"/>
    <n v="150"/>
  </r>
  <r>
    <n v="1487"/>
    <x v="1391"/>
    <x v="8"/>
    <n v="13"/>
    <x v="0"/>
    <x v="0"/>
    <x v="47"/>
    <n v="150"/>
  </r>
  <r>
    <n v="1488"/>
    <x v="1404"/>
    <x v="0"/>
    <n v="13"/>
    <x v="1"/>
    <x v="1"/>
    <x v="37"/>
    <n v="150"/>
  </r>
  <r>
    <n v="1489"/>
    <x v="1392"/>
    <x v="16"/>
    <n v="13"/>
    <x v="1"/>
    <x v="25"/>
    <x v="12"/>
    <n v="850"/>
  </r>
  <r>
    <n v="1490"/>
    <x v="1379"/>
    <x v="0"/>
    <n v="13"/>
    <x v="1"/>
    <x v="18"/>
    <x v="26"/>
    <n v="3500"/>
  </r>
  <r>
    <n v="1491"/>
    <x v="1387"/>
    <x v="3"/>
    <n v="13"/>
    <x v="1"/>
    <x v="22"/>
    <x v="11"/>
    <n v="850"/>
  </r>
  <r>
    <n v="1492"/>
    <x v="1389"/>
    <x v="20"/>
    <n v="13"/>
    <x v="1"/>
    <x v="84"/>
    <x v="5"/>
    <n v="350"/>
  </r>
  <r>
    <n v="1493"/>
    <x v="1405"/>
    <x v="2"/>
    <n v="13"/>
    <x v="1"/>
    <x v="110"/>
    <x v="0"/>
    <n v="150"/>
  </r>
  <r>
    <n v="1494"/>
    <x v="1406"/>
    <x v="3"/>
    <n v="13"/>
    <x v="1"/>
    <x v="18"/>
    <x v="28"/>
    <n v="350"/>
  </r>
  <r>
    <n v="1495"/>
    <x v="1407"/>
    <x v="1"/>
    <n v="13"/>
    <x v="1"/>
    <x v="41"/>
    <x v="13"/>
    <n v="18568"/>
  </r>
  <r>
    <n v="1496"/>
    <x v="1408"/>
    <x v="17"/>
    <n v="13"/>
    <x v="1"/>
    <x v="301"/>
    <x v="123"/>
    <n v="45566"/>
  </r>
  <r>
    <n v="1497"/>
    <x v="1409"/>
    <x v="7"/>
    <n v="12"/>
    <x v="1"/>
    <x v="0"/>
    <x v="50"/>
    <n v="150"/>
  </r>
  <r>
    <n v="1498"/>
    <x v="1410"/>
    <x v="28"/>
    <n v="12"/>
    <x v="1"/>
    <x v="18"/>
    <x v="50"/>
    <n v="350"/>
  </r>
  <r>
    <n v="1499"/>
    <x v="1411"/>
    <x v="2"/>
    <n v="12"/>
    <x v="1"/>
    <x v="1"/>
    <x v="37"/>
    <n v="18568"/>
  </r>
  <r>
    <n v="1500"/>
    <x v="1412"/>
    <x v="6"/>
    <n v="12"/>
    <x v="1"/>
    <x v="302"/>
    <x v="30"/>
    <n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9C7AFC-7E89-450E-974E-F93EA86CD60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pany_Type">
  <location ref="C875:D885" firstHeaderRow="1" firstDataRow="1" firstDataCol="1"/>
  <pivotFields count="8">
    <pivotField showAll="0"/>
    <pivotField showAll="0"/>
    <pivotField dataField="1" showAll="0"/>
    <pivotField showAll="0"/>
    <pivotField axis="axisRow" showAll="0">
      <items count="10">
        <item x="3"/>
        <item x="2"/>
        <item x="7"/>
        <item x="4"/>
        <item x="6"/>
        <item x="5"/>
        <item x="1"/>
        <item x="8"/>
        <item x="0"/>
        <item t="default"/>
      </items>
    </pivotField>
    <pivotField showAll="0"/>
    <pivotField showAll="0"/>
    <pivotField numFmtId="1" showAll="0"/>
  </pivotFields>
  <rowFields count="1">
    <field x="4"/>
  </rowFields>
  <rowItems count="10">
    <i>
      <x/>
    </i>
    <i>
      <x v="1"/>
    </i>
    <i>
      <x v="2"/>
    </i>
    <i>
      <x v="3"/>
    </i>
    <i>
      <x v="4"/>
    </i>
    <i>
      <x v="5"/>
    </i>
    <i>
      <x v="6"/>
    </i>
    <i>
      <x v="7"/>
    </i>
    <i>
      <x v="8"/>
    </i>
    <i t="grand">
      <x/>
    </i>
  </rowItems>
  <colItems count="1">
    <i/>
  </colItems>
  <dataFields count="1">
    <dataField name="Average of rating" fld="2" subtotal="average" baseField="4" baseItem="0" numFmtId="2"/>
  </dataFields>
  <formats count="6">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147AAF-F69D-49F7-B675-DC2AC21E3F5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pany_type">
  <location ref="C939:D949" firstHeaderRow="1" firstDataRow="1" firstDataCol="1"/>
  <pivotFields count="8">
    <pivotField showAll="0"/>
    <pivotField showAll="0"/>
    <pivotField showAll="0"/>
    <pivotField dataField="1" showAll="0"/>
    <pivotField axis="axisRow" showAll="0">
      <items count="10">
        <item x="3"/>
        <item x="2"/>
        <item x="7"/>
        <item x="4"/>
        <item x="6"/>
        <item x="5"/>
        <item x="1"/>
        <item x="8"/>
        <item x="0"/>
        <item t="default"/>
      </items>
    </pivotField>
    <pivotField showAll="0"/>
    <pivotField showAll="0"/>
    <pivotField numFmtId="1" showAll="0"/>
  </pivotFields>
  <rowFields count="1">
    <field x="4"/>
  </rowFields>
  <rowItems count="10">
    <i>
      <x/>
    </i>
    <i>
      <x v="1"/>
    </i>
    <i>
      <x v="2"/>
    </i>
    <i>
      <x v="3"/>
    </i>
    <i>
      <x v="4"/>
    </i>
    <i>
      <x v="5"/>
    </i>
    <i>
      <x v="6"/>
    </i>
    <i>
      <x v="7"/>
    </i>
    <i>
      <x v="8"/>
    </i>
    <i t="grand">
      <x/>
    </i>
  </rowItems>
  <colItems count="1">
    <i/>
  </colItems>
  <dataFields count="1">
    <dataField name="Sum of reviews" fld="3"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EDC4FA-1775-44E1-958B-CD5916903A7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ead_Quarters">
  <location ref="C972:D978" firstHeaderRow="1" firstDataRow="1" firstDataCol="1"/>
  <pivotFields count="8">
    <pivotField showAll="0"/>
    <pivotField showAll="0"/>
    <pivotField showAll="0"/>
    <pivotField showAll="0"/>
    <pivotField showAll="0"/>
    <pivotField axis="axisRow" showAll="0" measureFilter="1">
      <items count="304">
        <item x="67"/>
        <item x="81"/>
        <item x="187"/>
        <item x="3"/>
        <item x="177"/>
        <item x="136"/>
        <item x="92"/>
        <item x="48"/>
        <item x="45"/>
        <item x="140"/>
        <item x="78"/>
        <item x="253"/>
        <item x="164"/>
        <item x="2"/>
        <item x="82"/>
        <item x="277"/>
        <item x="260"/>
        <item x="87"/>
        <item x="103"/>
        <item x="156"/>
        <item x="6"/>
        <item x="110"/>
        <item x="181"/>
        <item x="149"/>
        <item x="83"/>
        <item x="105"/>
        <item x="248"/>
        <item x="151"/>
        <item x="77"/>
        <item x="200"/>
        <item x="160"/>
        <item x="261"/>
        <item x="234"/>
        <item x="113"/>
        <item x="150"/>
        <item x="302"/>
        <item x="22"/>
        <item x="163"/>
        <item x="68"/>
        <item x="268"/>
        <item x="88"/>
        <item x="21"/>
        <item x="73"/>
        <item x="174"/>
        <item x="287"/>
        <item x="154"/>
        <item x="189"/>
        <item x="72"/>
        <item x="264"/>
        <item x="99"/>
        <item x="165"/>
        <item x="114"/>
        <item x="129"/>
        <item x="19"/>
        <item x="9"/>
        <item x="34"/>
        <item x="47"/>
        <item x="219"/>
        <item x="276"/>
        <item x="107"/>
        <item x="147"/>
        <item x="112"/>
        <item x="242"/>
        <item x="119"/>
        <item x="120"/>
        <item x="197"/>
        <item x="222"/>
        <item x="102"/>
        <item x="169"/>
        <item x="117"/>
        <item x="293"/>
        <item x="94"/>
        <item x="281"/>
        <item x="36"/>
        <item x="31"/>
        <item x="100"/>
        <item x="251"/>
        <item x="265"/>
        <item x="209"/>
        <item x="215"/>
        <item x="123"/>
        <item x="97"/>
        <item x="255"/>
        <item x="190"/>
        <item x="125"/>
        <item x="274"/>
        <item x="168"/>
        <item x="155"/>
        <item x="56"/>
        <item x="137"/>
        <item x="245"/>
        <item x="16"/>
        <item x="225"/>
        <item x="186"/>
        <item x="58"/>
        <item x="135"/>
        <item x="195"/>
        <item x="238"/>
        <item x="223"/>
        <item x="252"/>
        <item x="236"/>
        <item x="148"/>
        <item x="298"/>
        <item x="241"/>
        <item x="101"/>
        <item x="153"/>
        <item x="4"/>
        <item x="84"/>
        <item x="207"/>
        <item x="76"/>
        <item x="280"/>
        <item x="170"/>
        <item x="295"/>
        <item x="266"/>
        <item x="279"/>
        <item x="104"/>
        <item x="205"/>
        <item x="191"/>
        <item x="272"/>
        <item x="240"/>
        <item x="134"/>
        <item x="297"/>
        <item x="29"/>
        <item x="25"/>
        <item x="290"/>
        <item x="263"/>
        <item x="143"/>
        <item x="106"/>
        <item x="203"/>
        <item x="221"/>
        <item x="51"/>
        <item x="39"/>
        <item x="26"/>
        <item x="121"/>
        <item x="196"/>
        <item x="182"/>
        <item x="138"/>
        <item x="144"/>
        <item x="175"/>
        <item x="294"/>
        <item x="115"/>
        <item x="289"/>
        <item x="93"/>
        <item x="42"/>
        <item x="53"/>
        <item x="80"/>
        <item x="54"/>
        <item x="288"/>
        <item x="185"/>
        <item x="11"/>
        <item x="63"/>
        <item x="291"/>
        <item x="201"/>
        <item x="65"/>
        <item x="296"/>
        <item x="158"/>
        <item x="17"/>
        <item x="194"/>
        <item x="38"/>
        <item x="171"/>
        <item x="131"/>
        <item x="284"/>
        <item x="124"/>
        <item x="61"/>
        <item x="74"/>
        <item x="228"/>
        <item x="145"/>
        <item x="231"/>
        <item x="259"/>
        <item x="224"/>
        <item x="301"/>
        <item x="50"/>
        <item x="111"/>
        <item x="142"/>
        <item x="282"/>
        <item x="0"/>
        <item x="18"/>
        <item x="90"/>
        <item x="180"/>
        <item x="108"/>
        <item x="96"/>
        <item x="132"/>
        <item x="214"/>
        <item x="257"/>
        <item x="41"/>
        <item x="33"/>
        <item x="43"/>
        <item x="44"/>
        <item x="49"/>
        <item x="167"/>
        <item x="8"/>
        <item x="24"/>
        <item x="15"/>
        <item x="211"/>
        <item x="232"/>
        <item x="270"/>
        <item x="1"/>
        <item x="71"/>
        <item x="128"/>
        <item x="30"/>
        <item x="91"/>
        <item x="249"/>
        <item x="172"/>
        <item x="237"/>
        <item x="95"/>
        <item x="23"/>
        <item x="69"/>
        <item x="256"/>
        <item x="286"/>
        <item x="98"/>
        <item x="285"/>
        <item x="188"/>
        <item x="230"/>
        <item x="146"/>
        <item x="204"/>
        <item x="5"/>
        <item x="7"/>
        <item x="62"/>
        <item x="271"/>
        <item x="176"/>
        <item x="122"/>
        <item x="208"/>
        <item x="79"/>
        <item x="262"/>
        <item x="161"/>
        <item x="213"/>
        <item x="226"/>
        <item x="247"/>
        <item x="210"/>
        <item x="178"/>
        <item x="278"/>
        <item x="46"/>
        <item x="10"/>
        <item x="55"/>
        <item x="250"/>
        <item x="13"/>
        <item x="57"/>
        <item x="32"/>
        <item x="116"/>
        <item x="192"/>
        <item x="258"/>
        <item x="218"/>
        <item x="184"/>
        <item x="299"/>
        <item x="235"/>
        <item x="162"/>
        <item x="275"/>
        <item x="89"/>
        <item x="254"/>
        <item x="133"/>
        <item x="202"/>
        <item x="243"/>
        <item x="66"/>
        <item x="199"/>
        <item x="300"/>
        <item x="141"/>
        <item x="37"/>
        <item x="109"/>
        <item x="173"/>
        <item x="183"/>
        <item x="233"/>
        <item x="126"/>
        <item x="64"/>
        <item x="292"/>
        <item x="267"/>
        <item x="85"/>
        <item x="220"/>
        <item x="283"/>
        <item x="198"/>
        <item x="130"/>
        <item x="75"/>
        <item x="60"/>
        <item x="273"/>
        <item x="118"/>
        <item x="12"/>
        <item x="244"/>
        <item x="239"/>
        <item x="246"/>
        <item x="179"/>
        <item x="52"/>
        <item x="216"/>
        <item x="14"/>
        <item x="157"/>
        <item x="27"/>
        <item x="227"/>
        <item x="127"/>
        <item x="20"/>
        <item x="217"/>
        <item x="166"/>
        <item x="159"/>
        <item x="229"/>
        <item x="139"/>
        <item x="269"/>
        <item x="206"/>
        <item x="152"/>
        <item x="193"/>
        <item x="28"/>
        <item x="212"/>
        <item x="86"/>
        <item x="70"/>
        <item x="35"/>
        <item x="59"/>
        <item x="40"/>
        <item t="default"/>
      </items>
    </pivotField>
    <pivotField showAll="0"/>
    <pivotField dataField="1" numFmtId="1" showAll="0"/>
  </pivotFields>
  <rowFields count="1">
    <field x="5"/>
  </rowFields>
  <rowItems count="6">
    <i>
      <x v="20"/>
    </i>
    <i>
      <x v="54"/>
    </i>
    <i>
      <x v="73"/>
    </i>
    <i>
      <x v="175"/>
    </i>
    <i>
      <x v="176"/>
    </i>
    <i t="grand">
      <x/>
    </i>
  </rowItems>
  <colItems count="1">
    <i/>
  </colItems>
  <dataFields count="1">
    <dataField name="Sum of No_of_Employee" fld="7" baseField="0" baseItem="0"/>
  </dataField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7D5001-097E-4B7A-95EE-CC5AB87BF553}"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location ref="C1000:D1006" firstHeaderRow="1" firstDataRow="1" firstDataCol="1"/>
  <pivotFields count="8">
    <pivotField showAll="0"/>
    <pivotField axis="axisRow" showAll="0" measureFilter="1">
      <items count="1414">
        <item x="736"/>
        <item x="993"/>
        <item x="1056"/>
        <item x="1079"/>
        <item x="735"/>
        <item x="257"/>
        <item x="104"/>
        <item x="73"/>
        <item x="1037"/>
        <item x="944"/>
        <item x="938"/>
        <item x="910"/>
        <item x="1288"/>
        <item x="798"/>
        <item x="986"/>
        <item x="688"/>
        <item x="420"/>
        <item x="626"/>
        <item x="994"/>
        <item x="1256"/>
        <item x="1125"/>
        <item x="1101"/>
        <item x="195"/>
        <item x="633"/>
        <item x="93"/>
        <item x="182"/>
        <item x="149"/>
        <item x="656"/>
        <item x="370"/>
        <item x="406"/>
        <item x="1105"/>
        <item x="582"/>
        <item x="1111"/>
        <item x="387"/>
        <item x="262"/>
        <item x="520"/>
        <item x="433"/>
        <item x="1380"/>
        <item x="141"/>
        <item x="647"/>
        <item x="105"/>
        <item x="324"/>
        <item x="920"/>
        <item x="1387"/>
        <item x="151"/>
        <item x="781"/>
        <item x="969"/>
        <item x="1157"/>
        <item x="229"/>
        <item x="1312"/>
        <item x="279"/>
        <item x="291"/>
        <item x="108"/>
        <item x="792"/>
        <item x="1363"/>
        <item x="580"/>
        <item x="99"/>
        <item x="358"/>
        <item x="575"/>
        <item x="1015"/>
        <item x="562"/>
        <item x="995"/>
        <item x="33"/>
        <item x="512"/>
        <item x="162"/>
        <item x="1003"/>
        <item x="1108"/>
        <item x="801"/>
        <item x="1139"/>
        <item x="288"/>
        <item x="876"/>
        <item x="354"/>
        <item x="304"/>
        <item x="842"/>
        <item x="1100"/>
        <item x="780"/>
        <item x="1202"/>
        <item x="458"/>
        <item x="1018"/>
        <item x="1176"/>
        <item x="817"/>
        <item x="1016"/>
        <item x="827"/>
        <item x="281"/>
        <item x="1310"/>
        <item x="807"/>
        <item x="524"/>
        <item x="1170"/>
        <item x="1001"/>
        <item x="811"/>
        <item x="556"/>
        <item x="1116"/>
        <item x="1272"/>
        <item x="434"/>
        <item x="493"/>
        <item x="619"/>
        <item x="1033"/>
        <item x="1214"/>
        <item x="899"/>
        <item x="961"/>
        <item x="399"/>
        <item x="19"/>
        <item x="1335"/>
        <item x="653"/>
        <item x="1048"/>
        <item x="1398"/>
        <item x="625"/>
        <item x="852"/>
        <item x="659"/>
        <item x="992"/>
        <item x="198"/>
        <item x="1138"/>
        <item x="970"/>
        <item x="160"/>
        <item x="932"/>
        <item x="1223"/>
        <item x="1092"/>
        <item x="450"/>
        <item x="486"/>
        <item x="1252"/>
        <item x="349"/>
        <item x="1118"/>
        <item x="63"/>
        <item x="412"/>
        <item x="731"/>
        <item x="710"/>
        <item x="3"/>
        <item x="26"/>
        <item x="418"/>
        <item x="717"/>
        <item x="116"/>
        <item x="269"/>
        <item x="1191"/>
        <item x="66"/>
        <item x="849"/>
        <item x="15"/>
        <item x="109"/>
        <item x="14"/>
        <item x="144"/>
        <item x="684"/>
        <item x="22"/>
        <item x="654"/>
        <item x="1117"/>
        <item x="382"/>
        <item x="39"/>
        <item x="860"/>
        <item x="79"/>
        <item x="135"/>
        <item x="275"/>
        <item x="187"/>
        <item x="64"/>
        <item x="414"/>
        <item x="950"/>
        <item x="576"/>
        <item x="650"/>
        <item x="1242"/>
        <item x="1318"/>
        <item x="804"/>
        <item x="417"/>
        <item x="293"/>
        <item x="1245"/>
        <item x="488"/>
        <item x="287"/>
        <item x="1259"/>
        <item x="942"/>
        <item x="71"/>
        <item x="178"/>
        <item x="59"/>
        <item x="772"/>
        <item x="1370"/>
        <item x="534"/>
        <item x="597"/>
        <item x="48"/>
        <item x="1161"/>
        <item x="300"/>
        <item x="212"/>
        <item x="232"/>
        <item x="1391"/>
        <item x="881"/>
        <item x="1195"/>
        <item x="273"/>
        <item x="339"/>
        <item x="115"/>
        <item x="317"/>
        <item x="348"/>
        <item x="491"/>
        <item x="431"/>
        <item x="1172"/>
        <item x="1136"/>
        <item x="1325"/>
        <item x="1368"/>
        <item x="573"/>
        <item x="621"/>
        <item x="509"/>
        <item x="765"/>
        <item x="435"/>
        <item x="1303"/>
        <item x="106"/>
        <item x="546"/>
        <item x="613"/>
        <item x="430"/>
        <item x="211"/>
        <item x="421"/>
        <item x="1307"/>
        <item x="570"/>
        <item x="503"/>
        <item x="955"/>
        <item x="1085"/>
        <item x="393"/>
        <item x="138"/>
        <item x="72"/>
        <item x="840"/>
        <item x="1017"/>
        <item x="738"/>
        <item x="645"/>
        <item x="220"/>
        <item x="81"/>
        <item x="296"/>
        <item x="1247"/>
        <item x="228"/>
        <item x="519"/>
        <item x="1114"/>
        <item x="202"/>
        <item x="1026"/>
        <item x="1038"/>
        <item x="763"/>
        <item x="424"/>
        <item x="1061"/>
        <item x="931"/>
        <item x="352"/>
        <item x="895"/>
        <item x="788"/>
        <item x="1102"/>
        <item x="1145"/>
        <item x="902"/>
        <item x="814"/>
        <item x="32"/>
        <item x="51"/>
        <item x="875"/>
        <item x="724"/>
        <item x="1328"/>
        <item x="323"/>
        <item x="221"/>
        <item x="78"/>
        <item x="86"/>
        <item x="210"/>
        <item x="176"/>
        <item x="987"/>
        <item x="1044"/>
        <item x="1311"/>
        <item x="616"/>
        <item x="1160"/>
        <item x="69"/>
        <item x="1240"/>
        <item x="1029"/>
        <item x="685"/>
        <item x="446"/>
        <item x="470"/>
        <item x="240"/>
        <item x="400"/>
        <item x="103"/>
        <item x="980"/>
        <item x="350"/>
        <item x="1143"/>
        <item x="1066"/>
        <item x="1232"/>
        <item x="447"/>
        <item x="917"/>
        <item x="700"/>
        <item x="1342"/>
        <item x="990"/>
        <item x="1028"/>
        <item x="122"/>
        <item x="163"/>
        <item x="1317"/>
        <item x="1373"/>
        <item x="80"/>
        <item x="501"/>
        <item x="1141"/>
        <item x="1235"/>
        <item x="152"/>
        <item x="1149"/>
        <item x="1022"/>
        <item x="1004"/>
        <item x="1175"/>
        <item x="694"/>
        <item x="940"/>
        <item x="699"/>
        <item x="740"/>
        <item x="1411"/>
        <item x="405"/>
        <item x="57"/>
        <item x="505"/>
        <item x="1077"/>
        <item x="277"/>
        <item x="83"/>
        <item x="35"/>
        <item x="663"/>
        <item x="957"/>
        <item x="475"/>
        <item x="595"/>
        <item x="147"/>
        <item x="1314"/>
        <item x="862"/>
        <item x="193"/>
        <item x="851"/>
        <item x="671"/>
        <item x="34"/>
        <item x="1279"/>
        <item x="1183"/>
        <item x="541"/>
        <item x="683"/>
        <item x="873"/>
        <item x="966"/>
        <item x="638"/>
        <item x="771"/>
        <item x="1031"/>
        <item x="968"/>
        <item x="1059"/>
        <item x="442"/>
        <item x="901"/>
        <item x="1248"/>
        <item x="977"/>
        <item x="676"/>
        <item x="1260"/>
        <item x="218"/>
        <item x="459"/>
        <item x="1088"/>
        <item x="1140"/>
        <item x="785"/>
        <item x="1206"/>
        <item x="343"/>
        <item x="425"/>
        <item x="797"/>
        <item x="1062"/>
        <item x="839"/>
        <item x="91"/>
        <item x="1406"/>
        <item x="465"/>
        <item x="1064"/>
        <item x="1274"/>
        <item x="1164"/>
        <item x="1007"/>
        <item x="1129"/>
        <item x="1385"/>
        <item x="981"/>
        <item x="929"/>
        <item x="1011"/>
        <item x="1304"/>
        <item x="1262"/>
        <item x="1159"/>
        <item x="1173"/>
        <item x="333"/>
        <item x="754"/>
        <item x="346"/>
        <item x="155"/>
        <item x="1348"/>
        <item x="794"/>
        <item x="713"/>
        <item x="1316"/>
        <item x="344"/>
        <item x="766"/>
        <item x="641"/>
        <item x="669"/>
        <item x="1008"/>
        <item x="972"/>
        <item x="640"/>
        <item x="282"/>
        <item x="27"/>
        <item x="755"/>
        <item x="1078"/>
        <item x="1386"/>
        <item x="558"/>
        <item x="224"/>
        <item x="1147"/>
        <item x="1287"/>
        <item x="1234"/>
        <item x="962"/>
        <item x="1193"/>
        <item x="1409"/>
        <item x="1251"/>
        <item x="1332"/>
        <item x="1086"/>
        <item x="737"/>
        <item x="991"/>
        <item x="1244"/>
        <item x="1152"/>
        <item x="52"/>
        <item x="830"/>
        <item x="602"/>
        <item x="84"/>
        <item x="1076"/>
        <item x="979"/>
        <item x="908"/>
        <item x="199"/>
        <item x="154"/>
        <item x="471"/>
        <item x="472"/>
        <item x="481"/>
        <item x="200"/>
        <item x="136"/>
        <item x="114"/>
        <item x="1291"/>
        <item x="175"/>
        <item x="189"/>
        <item x="1024"/>
        <item x="727"/>
        <item x="655"/>
        <item x="107"/>
        <item x="1257"/>
        <item x="997"/>
        <item x="363"/>
        <item x="90"/>
        <item x="423"/>
        <item x="1305"/>
        <item x="543"/>
        <item x="844"/>
        <item x="49"/>
        <item x="233"/>
        <item x="761"/>
        <item x="1200"/>
        <item x="1396"/>
        <item x="974"/>
        <item x="516"/>
        <item x="1397"/>
        <item x="428"/>
        <item x="668"/>
        <item x="1320"/>
        <item x="1273"/>
        <item x="666"/>
        <item x="1142"/>
        <item x="448"/>
        <item x="723"/>
        <item x="1229"/>
        <item x="171"/>
        <item x="810"/>
        <item x="813"/>
        <item x="998"/>
        <item x="1377"/>
        <item x="441"/>
        <item x="789"/>
        <item x="1198"/>
        <item x="1241"/>
        <item x="648"/>
        <item x="145"/>
        <item x="62"/>
        <item x="720"/>
        <item x="1063"/>
        <item x="935"/>
        <item x="47"/>
        <item x="389"/>
        <item x="1035"/>
        <item x="258"/>
        <item x="818"/>
        <item x="1194"/>
        <item x="892"/>
        <item x="308"/>
        <item x="681"/>
        <item x="868"/>
        <item x="1258"/>
        <item x="610"/>
        <item x="143"/>
        <item x="168"/>
        <item x="1053"/>
        <item x="926"/>
        <item x="679"/>
        <item x="642"/>
        <item x="682"/>
        <item x="1040"/>
        <item x="1104"/>
        <item x="1210"/>
        <item x="1186"/>
        <item x="249"/>
        <item x="457"/>
        <item x="1227"/>
        <item x="153"/>
        <item x="1144"/>
        <item x="652"/>
        <item x="1297"/>
        <item x="1343"/>
        <item x="1224"/>
        <item x="1333"/>
        <item x="975"/>
        <item x="466"/>
        <item x="1372"/>
        <item x="449"/>
        <item x="945"/>
        <item x="173"/>
        <item x="1319"/>
        <item x="311"/>
        <item x="1109"/>
        <item x="709"/>
        <item x="802"/>
        <item x="1055"/>
        <item x="2"/>
        <item x="5"/>
        <item x="342"/>
        <item x="1"/>
        <item x="388"/>
        <item x="43"/>
        <item x="13"/>
        <item x="50"/>
        <item x="87"/>
        <item x="734"/>
        <item x="693"/>
        <item x="1089"/>
        <item x="1249"/>
        <item x="1349"/>
        <item x="1180"/>
        <item x="89"/>
        <item x="629"/>
        <item x="893"/>
        <item x="525"/>
        <item x="725"/>
        <item x="365"/>
        <item x="294"/>
        <item x="1123"/>
        <item x="419"/>
        <item x="614"/>
        <item x="158"/>
        <item x="1365"/>
        <item x="705"/>
        <item x="874"/>
        <item x="606"/>
        <item x="803"/>
        <item x="1190"/>
        <item x="8"/>
        <item x="790"/>
        <item x="473"/>
        <item x="4"/>
        <item x="719"/>
        <item x="777"/>
        <item x="395"/>
        <item x="0"/>
        <item x="381"/>
        <item x="117"/>
        <item x="28"/>
        <item x="351"/>
        <item x="11"/>
        <item x="61"/>
        <item x="644"/>
        <item x="467"/>
        <item x="786"/>
        <item x="67"/>
        <item x="426"/>
        <item x="951"/>
        <item x="1405"/>
        <item x="9"/>
        <item x="835"/>
        <item x="1049"/>
        <item x="904"/>
        <item x="113"/>
        <item x="1336"/>
        <item x="796"/>
        <item x="928"/>
        <item x="139"/>
        <item x="17"/>
        <item x="1306"/>
        <item x="1302"/>
        <item x="164"/>
        <item x="335"/>
        <item x="327"/>
        <item x="338"/>
        <item x="605"/>
        <item x="1154"/>
        <item x="1023"/>
        <item x="455"/>
        <item x="888"/>
        <item x="784"/>
        <item x="730"/>
        <item x="174"/>
        <item x="56"/>
        <item x="94"/>
        <item x="131"/>
        <item x="521"/>
        <item x="124"/>
        <item x="1087"/>
        <item x="460"/>
        <item x="267"/>
        <item x="1069"/>
        <item x="877"/>
        <item x="1282"/>
        <item x="1264"/>
        <item x="252"/>
        <item x="396"/>
        <item x="364"/>
        <item x="623"/>
        <item x="377"/>
        <item x="729"/>
        <item x="213"/>
        <item x="930"/>
        <item x="242"/>
        <item x="712"/>
        <item x="7"/>
        <item x="128"/>
        <item x="1131"/>
        <item x="1216"/>
        <item x="1285"/>
        <item x="643"/>
        <item x="718"/>
        <item x="191"/>
        <item x="361"/>
        <item x="954"/>
        <item x="161"/>
        <item x="999"/>
        <item x="1284"/>
        <item x="1238"/>
        <item x="235"/>
        <item x="1255"/>
        <item x="1113"/>
        <item x="701"/>
        <item x="657"/>
        <item x="497"/>
        <item x="1399"/>
        <item x="1369"/>
        <item x="1090"/>
        <item x="704"/>
        <item x="544"/>
        <item x="1182"/>
        <item x="309"/>
        <item x="581"/>
        <item x="268"/>
        <item x="743"/>
        <item x="1226"/>
        <item x="985"/>
        <item x="799"/>
        <item x="696"/>
        <item x="890"/>
        <item x="1217"/>
        <item x="476"/>
        <item x="591"/>
        <item x="779"/>
        <item x="854"/>
        <item x="271"/>
        <item x="550"/>
        <item x="964"/>
        <item x="1071"/>
        <item x="565"/>
        <item x="1074"/>
        <item x="1006"/>
        <item x="362"/>
        <item x="214"/>
        <item x="537"/>
        <item x="695"/>
        <item x="1402"/>
        <item x="18"/>
        <item x="1134"/>
        <item x="805"/>
        <item x="489"/>
        <item x="392"/>
        <item x="956"/>
        <item x="1014"/>
        <item x="764"/>
        <item x="1097"/>
        <item x="632"/>
        <item x="1374"/>
        <item x="773"/>
        <item x="542"/>
        <item x="1361"/>
        <item x="422"/>
        <item x="402"/>
        <item x="506"/>
        <item x="452"/>
        <item x="1099"/>
        <item x="142"/>
        <item x="227"/>
        <item x="831"/>
        <item x="118"/>
        <item x="907"/>
        <item x="1296"/>
        <item x="1275"/>
        <item x="553"/>
        <item x="996"/>
        <item x="1010"/>
        <item x="698"/>
        <item x="702"/>
        <item x="394"/>
        <item x="1052"/>
        <item x="208"/>
        <item x="912"/>
        <item x="898"/>
        <item x="1346"/>
        <item x="299"/>
        <item x="536"/>
        <item x="973"/>
        <item x="726"/>
        <item x="42"/>
        <item x="6"/>
        <item x="631"/>
        <item x="77"/>
        <item x="1070"/>
        <item x="916"/>
        <item x="1392"/>
        <item x="1209"/>
        <item x="1207"/>
        <item x="30"/>
        <item x="1410"/>
        <item x="1000"/>
        <item x="703"/>
        <item x="667"/>
        <item x="918"/>
        <item x="504"/>
        <item x="374"/>
        <item x="276"/>
        <item x="1412"/>
        <item x="234"/>
        <item x="192"/>
        <item x="583"/>
        <item x="46"/>
        <item x="415"/>
        <item x="523"/>
        <item x="880"/>
        <item x="1278"/>
        <item x="587"/>
        <item x="1292"/>
        <item x="357"/>
        <item x="1184"/>
        <item x="728"/>
        <item x="1267"/>
        <item x="911"/>
        <item x="1013"/>
        <item x="1027"/>
        <item x="484"/>
        <item x="919"/>
        <item x="1400"/>
        <item x="1042"/>
        <item x="921"/>
        <item x="1054"/>
        <item x="672"/>
        <item x="356"/>
        <item x="514"/>
        <item x="627"/>
        <item x="1295"/>
        <item x="278"/>
        <item x="265"/>
        <item x="331"/>
        <item x="547"/>
        <item x="20"/>
        <item x="248"/>
        <item x="54"/>
        <item x="1286"/>
        <item x="828"/>
        <item x="586"/>
        <item x="697"/>
        <item x="1095"/>
        <item x="24"/>
        <item x="478"/>
        <item x="401"/>
        <item x="664"/>
        <item x="226"/>
        <item x="245"/>
        <item x="903"/>
        <item x="1057"/>
        <item x="517"/>
        <item x="375"/>
        <item x="675"/>
        <item x="1394"/>
        <item x="494"/>
        <item x="662"/>
        <item x="1323"/>
        <item x="513"/>
        <item x="180"/>
        <item x="859"/>
        <item x="385"/>
        <item x="837"/>
        <item x="1103"/>
        <item x="183"/>
        <item x="1211"/>
        <item x="959"/>
        <item x="215"/>
        <item x="1179"/>
        <item x="111"/>
        <item x="23"/>
        <item x="1081"/>
        <item x="886"/>
        <item x="752"/>
        <item x="857"/>
        <item x="599"/>
        <item x="820"/>
        <item x="822"/>
        <item x="965"/>
        <item x="762"/>
        <item x="924"/>
        <item x="1041"/>
        <item x="896"/>
        <item x="678"/>
        <item x="832"/>
        <item x="68"/>
        <item x="274"/>
        <item x="250"/>
        <item x="561"/>
        <item x="915"/>
        <item x="758"/>
        <item x="1390"/>
        <item x="596"/>
        <item x="1166"/>
        <item x="1021"/>
        <item x="872"/>
        <item x="1146"/>
        <item x="474"/>
        <item x="1107"/>
        <item x="733"/>
        <item x="976"/>
        <item x="551"/>
        <item x="177"/>
        <item x="297"/>
        <item x="302"/>
        <item x="1192"/>
        <item x="1151"/>
        <item x="1339"/>
        <item x="1269"/>
        <item x="483"/>
        <item x="487"/>
        <item x="1115"/>
        <item x="1280"/>
        <item x="768"/>
        <item x="1091"/>
        <item x="463"/>
        <item x="266"/>
        <item x="1020"/>
        <item x="953"/>
        <item x="1150"/>
        <item x="132"/>
        <item x="156"/>
        <item x="336"/>
        <item x="92"/>
        <item x="347"/>
        <item x="390"/>
        <item x="1213"/>
        <item x="134"/>
        <item x="568"/>
        <item x="1171"/>
        <item x="1341"/>
        <item x="783"/>
        <item x="936"/>
        <item x="29"/>
        <item x="384"/>
        <item x="170"/>
        <item x="253"/>
        <item x="1002"/>
        <item x="367"/>
        <item x="167"/>
        <item x="937"/>
        <item x="359"/>
        <item x="795"/>
        <item x="878"/>
        <item x="1012"/>
        <item x="778"/>
        <item x="1283"/>
        <item x="905"/>
        <item x="751"/>
        <item x="1381"/>
        <item x="1019"/>
        <item x="307"/>
        <item x="263"/>
        <item x="398"/>
        <item x="261"/>
        <item x="464"/>
        <item x="440"/>
        <item x="1043"/>
        <item x="1324"/>
        <item x="499"/>
        <item x="978"/>
        <item x="1153"/>
        <item x="1163"/>
        <item x="181"/>
        <item x="732"/>
        <item x="247"/>
        <item x="934"/>
        <item x="686"/>
        <item x="453"/>
        <item x="871"/>
        <item x="290"/>
        <item x="708"/>
        <item x="863"/>
        <item x="939"/>
        <item x="303"/>
        <item x="535"/>
        <item x="834"/>
        <item x="858"/>
        <item x="711"/>
        <item x="721"/>
        <item x="1345"/>
        <item x="963"/>
        <item x="313"/>
        <item x="530"/>
        <item x="410"/>
        <item x="1135"/>
        <item x="1261"/>
        <item x="774"/>
        <item x="759"/>
        <item x="1205"/>
        <item x="188"/>
        <item x="492"/>
        <item x="380"/>
        <item x="230"/>
        <item x="74"/>
        <item x="1388"/>
        <item x="947"/>
        <item x="528"/>
        <item x="622"/>
        <item x="157"/>
        <item x="793"/>
        <item x="559"/>
        <item x="1067"/>
        <item x="1009"/>
        <item x="864"/>
        <item x="1357"/>
        <item x="913"/>
        <item x="618"/>
        <item x="82"/>
        <item x="334"/>
        <item x="123"/>
        <item x="651"/>
        <item x="548"/>
        <item x="615"/>
        <item x="285"/>
        <item x="203"/>
        <item x="1408"/>
        <item x="1187"/>
        <item x="96"/>
        <item x="1230"/>
        <item x="646"/>
        <item x="1353"/>
        <item x="372"/>
        <item x="254"/>
        <item x="564"/>
        <item x="819"/>
        <item x="1096"/>
        <item x="353"/>
        <item x="1189"/>
        <item x="539"/>
        <item x="101"/>
        <item x="185"/>
        <item x="527"/>
        <item x="1276"/>
        <item x="416"/>
        <item x="1322"/>
        <item x="404"/>
        <item x="869"/>
        <item x="337"/>
        <item x="600"/>
        <item x="823"/>
        <item x="169"/>
        <item x="529"/>
        <item x="677"/>
        <item x="125"/>
        <item x="246"/>
        <item x="295"/>
        <item x="1360"/>
        <item x="612"/>
        <item x="870"/>
        <item x="845"/>
        <item x="808"/>
        <item x="283"/>
        <item x="592"/>
        <item x="850"/>
        <item x="97"/>
        <item x="284"/>
        <item x="325"/>
        <item x="120"/>
        <item x="1203"/>
        <item x="1355"/>
        <item x="319"/>
        <item x="40"/>
        <item x="1185"/>
        <item x="495"/>
        <item x="574"/>
        <item x="1083"/>
        <item x="914"/>
        <item x="207"/>
        <item x="1375"/>
        <item x="927"/>
        <item x="1072"/>
        <item x="1050"/>
        <item x="477"/>
        <item x="1362"/>
        <item x="1121"/>
        <item x="674"/>
        <item x="1222"/>
        <item x="1239"/>
        <item x="775"/>
        <item x="816"/>
        <item x="1046"/>
        <item x="1298"/>
        <item x="451"/>
        <item x="624"/>
        <item x="1401"/>
        <item x="408"/>
        <item x="130"/>
        <item x="1196"/>
        <item x="812"/>
        <item x="1158"/>
        <item x="578"/>
        <item x="949"/>
        <item x="1112"/>
        <item x="298"/>
        <item x="747"/>
        <item x="753"/>
        <item x="462"/>
        <item x="756"/>
        <item x="1208"/>
        <item x="444"/>
        <item x="341"/>
        <item x="826"/>
        <item x="1060"/>
        <item x="133"/>
        <item x="630"/>
        <item x="1075"/>
        <item x="1329"/>
        <item x="127"/>
        <item x="76"/>
        <item x="223"/>
        <item x="206"/>
        <item x="255"/>
        <item x="36"/>
        <item x="259"/>
        <item x="490"/>
        <item x="209"/>
        <item x="1045"/>
        <item x="894"/>
        <item x="607"/>
        <item x="376"/>
        <item x="776"/>
        <item x="480"/>
        <item x="1344"/>
        <item x="270"/>
        <item x="673"/>
        <item x="598"/>
        <item x="1181"/>
        <item x="749"/>
        <item x="707"/>
        <item x="526"/>
        <item x="628"/>
        <item x="588"/>
        <item x="1352"/>
        <item x="456"/>
        <item x="345"/>
        <item x="148"/>
        <item x="312"/>
        <item x="1119"/>
        <item x="1347"/>
        <item x="508"/>
        <item x="438"/>
        <item x="1204"/>
        <item x="326"/>
        <item x="75"/>
        <item x="1289"/>
        <item x="1098"/>
        <item x="567"/>
        <item x="1215"/>
        <item x="769"/>
        <item x="1110"/>
        <item x="690"/>
        <item x="112"/>
        <item x="741"/>
        <item x="427"/>
        <item x="1382"/>
        <item x="884"/>
        <item x="409"/>
        <item x="589"/>
        <item x="1384"/>
        <item x="604"/>
        <item x="150"/>
        <item x="909"/>
        <item x="1106"/>
        <item x="833"/>
        <item x="1308"/>
        <item x="1133"/>
        <item x="660"/>
        <item x="1389"/>
        <item x="1246"/>
        <item x="88"/>
        <item x="1231"/>
        <item x="838"/>
        <item x="865"/>
        <item x="397"/>
        <item x="386"/>
        <item x="25"/>
        <item x="100"/>
        <item x="31"/>
        <item x="238"/>
        <item x="429"/>
        <item x="98"/>
        <item x="1371"/>
        <item x="933"/>
        <item x="1218"/>
        <item x="1395"/>
        <item x="1178"/>
        <item x="1331"/>
        <item x="585"/>
        <item x="1268"/>
        <item x="403"/>
        <item x="665"/>
        <item x="1188"/>
        <item x="280"/>
        <item x="1199"/>
        <item x="1169"/>
        <item x="941"/>
        <item x="469"/>
        <item x="861"/>
        <item x="984"/>
        <item x="746"/>
        <item x="1120"/>
        <item x="989"/>
        <item x="552"/>
        <item x="216"/>
        <item x="507"/>
        <item x="767"/>
        <item x="1073"/>
        <item x="454"/>
        <item x="960"/>
        <item x="620"/>
        <item x="637"/>
        <item x="355"/>
        <item x="611"/>
        <item x="1132"/>
        <item x="522"/>
        <item x="222"/>
        <item x="716"/>
        <item x="500"/>
        <item x="836"/>
        <item x="1167"/>
        <item x="1250"/>
        <item x="1354"/>
        <item x="264"/>
        <item x="55"/>
        <item x="1379"/>
        <item x="329"/>
        <item x="140"/>
        <item x="239"/>
        <item x="217"/>
        <item x="126"/>
        <item x="744"/>
        <item x="1122"/>
        <item x="1315"/>
        <item x="809"/>
        <item x="315"/>
        <item x="557"/>
        <item x="760"/>
        <item x="1265"/>
        <item x="887"/>
        <item x="201"/>
        <item x="1233"/>
        <item x="1047"/>
        <item x="1393"/>
        <item x="533"/>
        <item x="413"/>
        <item x="982"/>
        <item x="967"/>
        <item x="1299"/>
        <item x="1168"/>
        <item x="983"/>
        <item x="515"/>
        <item x="1177"/>
        <item x="194"/>
        <item x="328"/>
        <item x="1197"/>
        <item x="770"/>
        <item x="636"/>
        <item x="635"/>
        <item x="829"/>
        <item x="53"/>
        <item x="1128"/>
        <item x="1034"/>
        <item x="922"/>
        <item x="1270"/>
        <item x="310"/>
        <item x="532"/>
        <item x="1220"/>
        <item x="231"/>
        <item x="432"/>
        <item x="1082"/>
        <item x="119"/>
        <item x="1126"/>
        <item x="1383"/>
        <item x="1174"/>
        <item x="70"/>
        <item x="1271"/>
        <item x="186"/>
        <item x="545"/>
        <item x="305"/>
        <item x="988"/>
        <item x="617"/>
        <item x="1030"/>
        <item x="846"/>
        <item x="958"/>
        <item x="102"/>
        <item x="37"/>
        <item x="137"/>
        <item x="1294"/>
        <item x="639"/>
        <item x="58"/>
        <item x="38"/>
        <item x="1219"/>
        <item x="184"/>
        <item x="379"/>
        <item x="603"/>
        <item x="1253"/>
        <item x="1237"/>
        <item x="437"/>
        <item x="750"/>
        <item x="166"/>
        <item x="687"/>
        <item x="129"/>
        <item x="1162"/>
        <item x="853"/>
        <item x="1025"/>
        <item x="510"/>
        <item x="757"/>
        <item x="1124"/>
        <item x="649"/>
        <item x="1266"/>
        <item x="1367"/>
        <item x="121"/>
        <item x="498"/>
        <item x="1032"/>
        <item x="1378"/>
        <item x="391"/>
        <item x="722"/>
        <item x="165"/>
        <item x="289"/>
        <item x="791"/>
        <item x="1148"/>
        <item x="366"/>
        <item x="1243"/>
        <item x="373"/>
        <item x="566"/>
        <item x="110"/>
        <item x="243"/>
        <item x="1281"/>
        <item x="1254"/>
        <item x="306"/>
        <item x="680"/>
        <item x="806"/>
        <item x="1005"/>
        <item x="848"/>
        <item x="549"/>
        <item x="1358"/>
        <item x="286"/>
        <item x="41"/>
        <item x="45"/>
        <item x="65"/>
        <item x="60"/>
        <item x="601"/>
        <item x="579"/>
        <item x="190"/>
        <item x="658"/>
        <item x="411"/>
        <item x="1366"/>
        <item x="563"/>
        <item x="511"/>
        <item x="843"/>
        <item x="1228"/>
        <item x="742"/>
        <item x="371"/>
        <item x="172"/>
        <item x="569"/>
        <item x="714"/>
        <item x="1338"/>
        <item x="1263"/>
        <item x="1137"/>
        <item x="1327"/>
        <item x="866"/>
        <item x="946"/>
        <item x="554"/>
        <item x="321"/>
        <item x="1313"/>
        <item x="1058"/>
        <item x="608"/>
        <item x="856"/>
        <item x="179"/>
        <item x="378"/>
        <item x="320"/>
        <item x="485"/>
        <item x="407"/>
        <item x="272"/>
        <item x="1155"/>
        <item x="590"/>
        <item x="1277"/>
        <item x="879"/>
        <item x="1165"/>
        <item x="1130"/>
        <item x="369"/>
        <item x="689"/>
        <item x="971"/>
        <item x="330"/>
        <item x="1156"/>
        <item x="1127"/>
        <item x="897"/>
        <item x="1309"/>
        <item x="1236"/>
        <item x="691"/>
        <item x="1293"/>
        <item x="1404"/>
        <item x="256"/>
        <item x="1330"/>
        <item x="1326"/>
        <item x="661"/>
        <item x="318"/>
        <item x="260"/>
        <item x="244"/>
        <item x="12"/>
        <item x="891"/>
        <item x="748"/>
        <item x="16"/>
        <item x="715"/>
        <item x="594"/>
        <item x="461"/>
        <item x="1225"/>
        <item x="593"/>
        <item x="196"/>
        <item x="159"/>
        <item x="1359"/>
        <item x="1036"/>
        <item x="368"/>
        <item x="301"/>
        <item x="745"/>
        <item x="205"/>
        <item x="821"/>
        <item x="316"/>
        <item x="1334"/>
        <item x="925"/>
        <item x="572"/>
        <item x="906"/>
        <item x="555"/>
        <item x="44"/>
        <item x="1084"/>
        <item x="1201"/>
        <item x="1290"/>
        <item x="204"/>
        <item x="197"/>
        <item x="479"/>
        <item x="85"/>
        <item x="1212"/>
        <item x="445"/>
        <item x="1356"/>
        <item x="236"/>
        <item x="436"/>
        <item x="237"/>
        <item x="577"/>
        <item x="1221"/>
        <item x="1340"/>
        <item x="634"/>
        <item x="1300"/>
        <item x="943"/>
        <item x="560"/>
        <item x="439"/>
        <item x="739"/>
        <item x="468"/>
        <item x="1364"/>
        <item x="1068"/>
        <item x="885"/>
        <item x="482"/>
        <item x="332"/>
        <item x="1350"/>
        <item x="383"/>
        <item x="1376"/>
        <item x="443"/>
        <item x="847"/>
        <item x="867"/>
        <item x="706"/>
        <item x="360"/>
        <item x="800"/>
        <item x="292"/>
        <item x="496"/>
        <item x="1094"/>
        <item x="1337"/>
        <item x="1051"/>
        <item x="584"/>
        <item x="889"/>
        <item x="883"/>
        <item x="531"/>
        <item x="882"/>
        <item x="1407"/>
        <item x="1301"/>
        <item x="948"/>
        <item x="1403"/>
        <item x="322"/>
        <item x="21"/>
        <item x="1080"/>
        <item x="502"/>
        <item x="923"/>
        <item x="340"/>
        <item x="146"/>
        <item x="540"/>
        <item x="609"/>
        <item x="1039"/>
        <item x="225"/>
        <item x="1065"/>
        <item x="815"/>
        <item x="314"/>
        <item x="824"/>
        <item x="692"/>
        <item x="241"/>
        <item x="787"/>
        <item x="219"/>
        <item x="841"/>
        <item x="952"/>
        <item x="95"/>
        <item x="670"/>
        <item x="571"/>
        <item x="1351"/>
        <item x="782"/>
        <item x="10"/>
        <item x="251"/>
        <item x="538"/>
        <item x="518"/>
        <item x="900"/>
        <item x="825"/>
        <item x="1321"/>
        <item x="855"/>
        <item x="1093"/>
        <item t="default"/>
      </items>
    </pivotField>
    <pivotField showAll="0"/>
    <pivotField dataField="1" showAll="0"/>
    <pivotField showAll="0">
      <items count="10">
        <item x="3"/>
        <item x="2"/>
        <item x="7"/>
        <item x="4"/>
        <item x="6"/>
        <item x="5"/>
        <item x="1"/>
        <item x="8"/>
        <item x="0"/>
        <item t="default"/>
      </items>
    </pivotField>
    <pivotField showAll="0"/>
    <pivotField showAll="0">
      <items count="141">
        <item x="129"/>
        <item x="43"/>
        <item x="131"/>
        <item x="118"/>
        <item x="63"/>
        <item x="65"/>
        <item x="70"/>
        <item x="40"/>
        <item x="61"/>
        <item x="92"/>
        <item x="19"/>
        <item x="3"/>
        <item x="113"/>
        <item x="42"/>
        <item x="87"/>
        <item x="58"/>
        <item x="133"/>
        <item x="68"/>
        <item x="128"/>
        <item x="50"/>
        <item x="138"/>
        <item x="139"/>
        <item x="109"/>
        <item x="136"/>
        <item x="56"/>
        <item x="26"/>
        <item x="120"/>
        <item x="101"/>
        <item x="91"/>
        <item x="48"/>
        <item x="20"/>
        <item x="130"/>
        <item x="37"/>
        <item x="135"/>
        <item x="4"/>
        <item x="69"/>
        <item x="23"/>
        <item x="66"/>
        <item x="103"/>
        <item x="33"/>
        <item x="99"/>
        <item x="54"/>
        <item x="134"/>
        <item x="39"/>
        <item x="16"/>
        <item x="100"/>
        <item x="22"/>
        <item x="52"/>
        <item x="51"/>
        <item x="108"/>
        <item x="8"/>
        <item x="5"/>
        <item x="126"/>
        <item x="123"/>
        <item x="6"/>
        <item x="12"/>
        <item x="41"/>
        <item x="9"/>
        <item x="53"/>
        <item x="32"/>
        <item x="18"/>
        <item x="46"/>
        <item x="28"/>
        <item x="14"/>
        <item x="0"/>
        <item x="2"/>
        <item x="111"/>
        <item x="74"/>
        <item x="86"/>
        <item x="1"/>
        <item x="47"/>
        <item x="72"/>
        <item x="35"/>
        <item x="44"/>
        <item x="11"/>
        <item x="30"/>
        <item x="89"/>
        <item x="29"/>
        <item x="106"/>
        <item x="7"/>
        <item x="90"/>
        <item x="79"/>
        <item x="85"/>
        <item x="125"/>
        <item x="21"/>
        <item x="73"/>
        <item x="97"/>
        <item x="31"/>
        <item x="81"/>
        <item x="127"/>
        <item x="13"/>
        <item x="96"/>
        <item x="107"/>
        <item x="112"/>
        <item x="25"/>
        <item x="102"/>
        <item x="105"/>
        <item x="71"/>
        <item x="117"/>
        <item x="36"/>
        <item x="98"/>
        <item x="10"/>
        <item x="104"/>
        <item x="132"/>
        <item x="121"/>
        <item x="60"/>
        <item x="62"/>
        <item x="34"/>
        <item x="27"/>
        <item x="95"/>
        <item x="55"/>
        <item x="64"/>
        <item x="45"/>
        <item x="116"/>
        <item x="114"/>
        <item x="76"/>
        <item x="17"/>
        <item x="15"/>
        <item x="67"/>
        <item x="59"/>
        <item x="122"/>
        <item x="83"/>
        <item x="49"/>
        <item x="137"/>
        <item x="78"/>
        <item x="124"/>
        <item x="93"/>
        <item x="84"/>
        <item x="88"/>
        <item x="75"/>
        <item x="119"/>
        <item x="38"/>
        <item x="94"/>
        <item x="57"/>
        <item x="24"/>
        <item x="80"/>
        <item x="115"/>
        <item x="77"/>
        <item x="82"/>
        <item x="110"/>
        <item t="default"/>
      </items>
    </pivotField>
    <pivotField numFmtId="1" showAll="0"/>
  </pivotFields>
  <rowFields count="1">
    <field x="1"/>
  </rowFields>
  <rowItems count="6">
    <i>
      <x v="126"/>
    </i>
    <i>
      <x v="461"/>
    </i>
    <i>
      <x v="497"/>
    </i>
    <i>
      <x v="529"/>
    </i>
    <i>
      <x v="533"/>
    </i>
    <i t="grand">
      <x/>
    </i>
  </rowItems>
  <colItems count="1">
    <i/>
  </colItems>
  <dataFields count="1">
    <dataField name="Max of reviews" fld="3" subtotal="max" baseField="1" baseItem="0"/>
  </dataField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3B3429-63F5-4A3E-A245-88A9315F0049}"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pany_type">
  <location ref="C1099:D1109" firstHeaderRow="1" firstDataRow="1" firstDataCol="1"/>
  <pivotFields count="8">
    <pivotField showAll="0"/>
    <pivotField showAll="0">
      <items count="1414">
        <item x="736"/>
        <item x="993"/>
        <item x="1056"/>
        <item x="1079"/>
        <item x="735"/>
        <item x="257"/>
        <item x="104"/>
        <item x="73"/>
        <item x="1037"/>
        <item x="944"/>
        <item x="938"/>
        <item x="910"/>
        <item x="1288"/>
        <item x="798"/>
        <item x="986"/>
        <item x="688"/>
        <item x="420"/>
        <item x="626"/>
        <item x="994"/>
        <item x="1256"/>
        <item x="1125"/>
        <item x="1101"/>
        <item x="195"/>
        <item x="633"/>
        <item x="93"/>
        <item x="182"/>
        <item x="149"/>
        <item x="656"/>
        <item x="370"/>
        <item x="406"/>
        <item x="1105"/>
        <item x="582"/>
        <item x="1111"/>
        <item x="387"/>
        <item x="262"/>
        <item x="520"/>
        <item x="433"/>
        <item x="1380"/>
        <item x="141"/>
        <item x="647"/>
        <item x="105"/>
        <item x="324"/>
        <item x="920"/>
        <item x="1387"/>
        <item x="151"/>
        <item x="781"/>
        <item x="969"/>
        <item x="1157"/>
        <item x="229"/>
        <item x="1312"/>
        <item x="279"/>
        <item x="291"/>
        <item x="108"/>
        <item x="792"/>
        <item x="1363"/>
        <item x="580"/>
        <item x="99"/>
        <item x="358"/>
        <item x="575"/>
        <item x="1015"/>
        <item x="562"/>
        <item x="995"/>
        <item x="33"/>
        <item x="512"/>
        <item x="162"/>
        <item x="1003"/>
        <item x="1108"/>
        <item x="801"/>
        <item x="1139"/>
        <item x="288"/>
        <item x="876"/>
        <item x="354"/>
        <item x="304"/>
        <item x="842"/>
        <item x="1100"/>
        <item x="780"/>
        <item x="1202"/>
        <item x="458"/>
        <item x="1018"/>
        <item x="1176"/>
        <item x="817"/>
        <item x="1016"/>
        <item x="827"/>
        <item x="281"/>
        <item x="1310"/>
        <item x="807"/>
        <item x="524"/>
        <item x="1170"/>
        <item x="1001"/>
        <item x="811"/>
        <item x="556"/>
        <item x="1116"/>
        <item x="1272"/>
        <item x="434"/>
        <item x="493"/>
        <item x="619"/>
        <item x="1033"/>
        <item x="1214"/>
        <item x="899"/>
        <item x="961"/>
        <item x="399"/>
        <item x="19"/>
        <item x="1335"/>
        <item x="653"/>
        <item x="1048"/>
        <item x="1398"/>
        <item x="625"/>
        <item x="852"/>
        <item x="659"/>
        <item x="992"/>
        <item x="198"/>
        <item x="1138"/>
        <item x="970"/>
        <item x="160"/>
        <item x="932"/>
        <item x="1223"/>
        <item x="1092"/>
        <item x="450"/>
        <item x="486"/>
        <item x="1252"/>
        <item x="349"/>
        <item x="1118"/>
        <item x="63"/>
        <item x="412"/>
        <item x="731"/>
        <item x="710"/>
        <item x="3"/>
        <item x="26"/>
        <item x="418"/>
        <item x="717"/>
        <item x="116"/>
        <item x="269"/>
        <item x="1191"/>
        <item x="66"/>
        <item x="849"/>
        <item x="15"/>
        <item x="109"/>
        <item x="14"/>
        <item x="144"/>
        <item x="684"/>
        <item x="22"/>
        <item x="654"/>
        <item x="1117"/>
        <item x="382"/>
        <item x="39"/>
        <item x="860"/>
        <item x="79"/>
        <item x="135"/>
        <item x="275"/>
        <item x="187"/>
        <item x="64"/>
        <item x="414"/>
        <item x="950"/>
        <item x="576"/>
        <item x="650"/>
        <item x="1242"/>
        <item x="1318"/>
        <item x="804"/>
        <item x="417"/>
        <item x="293"/>
        <item x="1245"/>
        <item x="488"/>
        <item x="287"/>
        <item x="1259"/>
        <item x="942"/>
        <item x="71"/>
        <item x="178"/>
        <item x="59"/>
        <item x="772"/>
        <item x="1370"/>
        <item x="534"/>
        <item x="597"/>
        <item x="48"/>
        <item x="1161"/>
        <item x="300"/>
        <item x="212"/>
        <item x="232"/>
        <item x="1391"/>
        <item x="881"/>
        <item x="1195"/>
        <item x="273"/>
        <item x="339"/>
        <item x="115"/>
        <item x="317"/>
        <item x="348"/>
        <item x="491"/>
        <item x="431"/>
        <item x="1172"/>
        <item x="1136"/>
        <item x="1325"/>
        <item x="1368"/>
        <item x="573"/>
        <item x="621"/>
        <item x="509"/>
        <item x="765"/>
        <item x="435"/>
        <item x="1303"/>
        <item x="106"/>
        <item x="546"/>
        <item x="613"/>
        <item x="430"/>
        <item x="211"/>
        <item x="421"/>
        <item x="1307"/>
        <item x="570"/>
        <item x="503"/>
        <item x="955"/>
        <item x="1085"/>
        <item x="393"/>
        <item x="138"/>
        <item x="72"/>
        <item x="840"/>
        <item x="1017"/>
        <item x="738"/>
        <item x="645"/>
        <item x="220"/>
        <item x="81"/>
        <item x="296"/>
        <item x="1247"/>
        <item x="228"/>
        <item x="519"/>
        <item x="1114"/>
        <item x="202"/>
        <item x="1026"/>
        <item x="1038"/>
        <item x="763"/>
        <item x="424"/>
        <item x="1061"/>
        <item x="931"/>
        <item x="352"/>
        <item x="895"/>
        <item x="788"/>
        <item x="1102"/>
        <item x="1145"/>
        <item x="902"/>
        <item x="814"/>
        <item x="32"/>
        <item x="51"/>
        <item x="875"/>
        <item x="724"/>
        <item x="1328"/>
        <item x="323"/>
        <item x="221"/>
        <item x="78"/>
        <item x="86"/>
        <item x="210"/>
        <item x="176"/>
        <item x="987"/>
        <item x="1044"/>
        <item x="1311"/>
        <item x="616"/>
        <item x="1160"/>
        <item x="69"/>
        <item x="1240"/>
        <item x="1029"/>
        <item x="685"/>
        <item x="446"/>
        <item x="470"/>
        <item x="240"/>
        <item x="400"/>
        <item x="103"/>
        <item x="980"/>
        <item x="350"/>
        <item x="1143"/>
        <item x="1066"/>
        <item x="1232"/>
        <item x="447"/>
        <item x="917"/>
        <item x="700"/>
        <item x="1342"/>
        <item x="990"/>
        <item x="1028"/>
        <item x="122"/>
        <item x="163"/>
        <item x="1317"/>
        <item x="1373"/>
        <item x="80"/>
        <item x="501"/>
        <item x="1141"/>
        <item x="1235"/>
        <item x="152"/>
        <item x="1149"/>
        <item x="1022"/>
        <item x="1004"/>
        <item x="1175"/>
        <item x="694"/>
        <item x="940"/>
        <item x="699"/>
        <item x="740"/>
        <item x="1411"/>
        <item x="405"/>
        <item x="57"/>
        <item x="505"/>
        <item x="1077"/>
        <item x="277"/>
        <item x="83"/>
        <item x="35"/>
        <item x="663"/>
        <item x="957"/>
        <item x="475"/>
        <item x="595"/>
        <item x="147"/>
        <item x="1314"/>
        <item x="862"/>
        <item x="193"/>
        <item x="851"/>
        <item x="671"/>
        <item x="34"/>
        <item x="1279"/>
        <item x="1183"/>
        <item x="541"/>
        <item x="683"/>
        <item x="873"/>
        <item x="966"/>
        <item x="638"/>
        <item x="771"/>
        <item x="1031"/>
        <item x="968"/>
        <item x="1059"/>
        <item x="442"/>
        <item x="901"/>
        <item x="1248"/>
        <item x="977"/>
        <item x="676"/>
        <item x="1260"/>
        <item x="218"/>
        <item x="459"/>
        <item x="1088"/>
        <item x="1140"/>
        <item x="785"/>
        <item x="1206"/>
        <item x="343"/>
        <item x="425"/>
        <item x="797"/>
        <item x="1062"/>
        <item x="839"/>
        <item x="91"/>
        <item x="1406"/>
        <item x="465"/>
        <item x="1064"/>
        <item x="1274"/>
        <item x="1164"/>
        <item x="1007"/>
        <item x="1129"/>
        <item x="1385"/>
        <item x="981"/>
        <item x="929"/>
        <item x="1011"/>
        <item x="1304"/>
        <item x="1262"/>
        <item x="1159"/>
        <item x="1173"/>
        <item x="333"/>
        <item x="754"/>
        <item x="346"/>
        <item x="155"/>
        <item x="1348"/>
        <item x="794"/>
        <item x="713"/>
        <item x="1316"/>
        <item x="344"/>
        <item x="766"/>
        <item x="641"/>
        <item x="669"/>
        <item x="1008"/>
        <item x="972"/>
        <item x="640"/>
        <item x="282"/>
        <item x="27"/>
        <item x="755"/>
        <item x="1078"/>
        <item x="1386"/>
        <item x="558"/>
        <item x="224"/>
        <item x="1147"/>
        <item x="1287"/>
        <item x="1234"/>
        <item x="962"/>
        <item x="1193"/>
        <item x="1409"/>
        <item x="1251"/>
        <item x="1332"/>
        <item x="1086"/>
        <item x="737"/>
        <item x="991"/>
        <item x="1244"/>
        <item x="1152"/>
        <item x="52"/>
        <item x="830"/>
        <item x="602"/>
        <item x="84"/>
        <item x="1076"/>
        <item x="979"/>
        <item x="908"/>
        <item x="199"/>
        <item x="154"/>
        <item x="471"/>
        <item x="472"/>
        <item x="481"/>
        <item x="200"/>
        <item x="136"/>
        <item x="114"/>
        <item x="1291"/>
        <item x="175"/>
        <item x="189"/>
        <item x="1024"/>
        <item x="727"/>
        <item x="655"/>
        <item x="107"/>
        <item x="1257"/>
        <item x="997"/>
        <item x="363"/>
        <item x="90"/>
        <item x="423"/>
        <item x="1305"/>
        <item x="543"/>
        <item x="844"/>
        <item x="49"/>
        <item x="233"/>
        <item x="761"/>
        <item x="1200"/>
        <item x="1396"/>
        <item x="974"/>
        <item x="516"/>
        <item x="1397"/>
        <item x="428"/>
        <item x="668"/>
        <item x="1320"/>
        <item x="1273"/>
        <item x="666"/>
        <item x="1142"/>
        <item x="448"/>
        <item x="723"/>
        <item x="1229"/>
        <item x="171"/>
        <item x="810"/>
        <item x="813"/>
        <item x="998"/>
        <item x="1377"/>
        <item x="441"/>
        <item x="789"/>
        <item x="1198"/>
        <item x="1241"/>
        <item x="648"/>
        <item x="145"/>
        <item x="62"/>
        <item x="720"/>
        <item x="1063"/>
        <item x="935"/>
        <item x="47"/>
        <item x="389"/>
        <item x="1035"/>
        <item x="258"/>
        <item x="818"/>
        <item x="1194"/>
        <item x="892"/>
        <item x="308"/>
        <item x="681"/>
        <item x="868"/>
        <item x="1258"/>
        <item x="610"/>
        <item x="143"/>
        <item x="168"/>
        <item x="1053"/>
        <item x="926"/>
        <item x="679"/>
        <item x="642"/>
        <item x="682"/>
        <item x="1040"/>
        <item x="1104"/>
        <item x="1210"/>
        <item x="1186"/>
        <item x="249"/>
        <item x="457"/>
        <item x="1227"/>
        <item x="153"/>
        <item x="1144"/>
        <item x="652"/>
        <item x="1297"/>
        <item x="1343"/>
        <item x="1224"/>
        <item x="1333"/>
        <item x="975"/>
        <item x="466"/>
        <item x="1372"/>
        <item x="449"/>
        <item x="945"/>
        <item x="173"/>
        <item x="1319"/>
        <item x="311"/>
        <item x="1109"/>
        <item x="709"/>
        <item x="802"/>
        <item x="1055"/>
        <item x="2"/>
        <item x="5"/>
        <item x="342"/>
        <item x="1"/>
        <item x="388"/>
        <item x="43"/>
        <item x="13"/>
        <item x="50"/>
        <item x="87"/>
        <item x="734"/>
        <item x="693"/>
        <item x="1089"/>
        <item x="1249"/>
        <item x="1349"/>
        <item x="1180"/>
        <item x="89"/>
        <item x="629"/>
        <item x="893"/>
        <item x="525"/>
        <item x="725"/>
        <item x="365"/>
        <item x="294"/>
        <item x="1123"/>
        <item x="419"/>
        <item x="614"/>
        <item x="158"/>
        <item x="1365"/>
        <item x="705"/>
        <item x="874"/>
        <item x="606"/>
        <item x="803"/>
        <item x="1190"/>
        <item x="8"/>
        <item x="790"/>
        <item x="473"/>
        <item x="4"/>
        <item x="719"/>
        <item x="777"/>
        <item x="395"/>
        <item x="0"/>
        <item x="381"/>
        <item x="117"/>
        <item x="28"/>
        <item x="351"/>
        <item x="11"/>
        <item x="61"/>
        <item x="644"/>
        <item x="467"/>
        <item x="786"/>
        <item x="67"/>
        <item x="426"/>
        <item x="951"/>
        <item x="1405"/>
        <item x="9"/>
        <item x="835"/>
        <item x="1049"/>
        <item x="904"/>
        <item x="113"/>
        <item x="1336"/>
        <item x="796"/>
        <item x="928"/>
        <item x="139"/>
        <item x="17"/>
        <item x="1306"/>
        <item x="1302"/>
        <item x="164"/>
        <item x="335"/>
        <item x="327"/>
        <item x="338"/>
        <item x="605"/>
        <item x="1154"/>
        <item x="1023"/>
        <item x="455"/>
        <item x="888"/>
        <item x="784"/>
        <item x="730"/>
        <item x="174"/>
        <item x="56"/>
        <item x="94"/>
        <item x="131"/>
        <item x="521"/>
        <item x="124"/>
        <item x="1087"/>
        <item x="460"/>
        <item x="267"/>
        <item x="1069"/>
        <item x="877"/>
        <item x="1282"/>
        <item x="1264"/>
        <item x="252"/>
        <item x="396"/>
        <item x="364"/>
        <item x="623"/>
        <item x="377"/>
        <item x="729"/>
        <item x="213"/>
        <item x="930"/>
        <item x="242"/>
        <item x="712"/>
        <item x="7"/>
        <item x="128"/>
        <item x="1131"/>
        <item x="1216"/>
        <item x="1285"/>
        <item x="643"/>
        <item x="718"/>
        <item x="191"/>
        <item x="361"/>
        <item x="954"/>
        <item x="161"/>
        <item x="999"/>
        <item x="1284"/>
        <item x="1238"/>
        <item x="235"/>
        <item x="1255"/>
        <item x="1113"/>
        <item x="701"/>
        <item x="657"/>
        <item x="497"/>
        <item x="1399"/>
        <item x="1369"/>
        <item x="1090"/>
        <item x="704"/>
        <item x="544"/>
        <item x="1182"/>
        <item x="309"/>
        <item x="581"/>
        <item x="268"/>
        <item x="743"/>
        <item x="1226"/>
        <item x="985"/>
        <item x="799"/>
        <item x="696"/>
        <item x="890"/>
        <item x="1217"/>
        <item x="476"/>
        <item x="591"/>
        <item x="779"/>
        <item x="854"/>
        <item x="271"/>
        <item x="550"/>
        <item x="964"/>
        <item x="1071"/>
        <item x="565"/>
        <item x="1074"/>
        <item x="1006"/>
        <item x="362"/>
        <item x="214"/>
        <item x="537"/>
        <item x="695"/>
        <item x="1402"/>
        <item x="18"/>
        <item x="1134"/>
        <item x="805"/>
        <item x="489"/>
        <item x="392"/>
        <item x="956"/>
        <item x="1014"/>
        <item x="764"/>
        <item x="1097"/>
        <item x="632"/>
        <item x="1374"/>
        <item x="773"/>
        <item x="542"/>
        <item x="1361"/>
        <item x="422"/>
        <item x="402"/>
        <item x="506"/>
        <item x="452"/>
        <item x="1099"/>
        <item x="142"/>
        <item x="227"/>
        <item x="831"/>
        <item x="118"/>
        <item x="907"/>
        <item x="1296"/>
        <item x="1275"/>
        <item x="553"/>
        <item x="996"/>
        <item x="1010"/>
        <item x="698"/>
        <item x="702"/>
        <item x="394"/>
        <item x="1052"/>
        <item x="208"/>
        <item x="912"/>
        <item x="898"/>
        <item x="1346"/>
        <item x="299"/>
        <item x="536"/>
        <item x="973"/>
        <item x="726"/>
        <item x="42"/>
        <item x="6"/>
        <item x="631"/>
        <item x="77"/>
        <item x="1070"/>
        <item x="916"/>
        <item x="1392"/>
        <item x="1209"/>
        <item x="1207"/>
        <item x="30"/>
        <item x="1410"/>
        <item x="1000"/>
        <item x="703"/>
        <item x="667"/>
        <item x="918"/>
        <item x="504"/>
        <item x="374"/>
        <item x="276"/>
        <item x="1412"/>
        <item x="234"/>
        <item x="192"/>
        <item x="583"/>
        <item x="46"/>
        <item x="415"/>
        <item x="523"/>
        <item x="880"/>
        <item x="1278"/>
        <item x="587"/>
        <item x="1292"/>
        <item x="357"/>
        <item x="1184"/>
        <item x="728"/>
        <item x="1267"/>
        <item x="911"/>
        <item x="1013"/>
        <item x="1027"/>
        <item x="484"/>
        <item x="919"/>
        <item x="1400"/>
        <item x="1042"/>
        <item x="921"/>
        <item x="1054"/>
        <item x="672"/>
        <item x="356"/>
        <item x="514"/>
        <item x="627"/>
        <item x="1295"/>
        <item x="278"/>
        <item x="265"/>
        <item x="331"/>
        <item x="547"/>
        <item x="20"/>
        <item x="248"/>
        <item x="54"/>
        <item x="1286"/>
        <item x="828"/>
        <item x="586"/>
        <item x="697"/>
        <item x="1095"/>
        <item x="24"/>
        <item x="478"/>
        <item x="401"/>
        <item x="664"/>
        <item x="226"/>
        <item x="245"/>
        <item x="903"/>
        <item x="1057"/>
        <item x="517"/>
        <item x="375"/>
        <item x="675"/>
        <item x="1394"/>
        <item x="494"/>
        <item x="662"/>
        <item x="1323"/>
        <item x="513"/>
        <item x="180"/>
        <item x="859"/>
        <item x="385"/>
        <item x="837"/>
        <item x="1103"/>
        <item x="183"/>
        <item x="1211"/>
        <item x="959"/>
        <item x="215"/>
        <item x="1179"/>
        <item x="111"/>
        <item x="23"/>
        <item x="1081"/>
        <item x="886"/>
        <item x="752"/>
        <item x="857"/>
        <item x="599"/>
        <item x="820"/>
        <item x="822"/>
        <item x="965"/>
        <item x="762"/>
        <item x="924"/>
        <item x="1041"/>
        <item x="896"/>
        <item x="678"/>
        <item x="832"/>
        <item x="68"/>
        <item x="274"/>
        <item x="250"/>
        <item x="561"/>
        <item x="915"/>
        <item x="758"/>
        <item x="1390"/>
        <item x="596"/>
        <item x="1166"/>
        <item x="1021"/>
        <item x="872"/>
        <item x="1146"/>
        <item x="474"/>
        <item x="1107"/>
        <item x="733"/>
        <item x="976"/>
        <item x="551"/>
        <item x="177"/>
        <item x="297"/>
        <item x="302"/>
        <item x="1192"/>
        <item x="1151"/>
        <item x="1339"/>
        <item x="1269"/>
        <item x="483"/>
        <item x="487"/>
        <item x="1115"/>
        <item x="1280"/>
        <item x="768"/>
        <item x="1091"/>
        <item x="463"/>
        <item x="266"/>
        <item x="1020"/>
        <item x="953"/>
        <item x="1150"/>
        <item x="132"/>
        <item x="156"/>
        <item x="336"/>
        <item x="92"/>
        <item x="347"/>
        <item x="390"/>
        <item x="1213"/>
        <item x="134"/>
        <item x="568"/>
        <item x="1171"/>
        <item x="1341"/>
        <item x="783"/>
        <item x="936"/>
        <item x="29"/>
        <item x="384"/>
        <item x="170"/>
        <item x="253"/>
        <item x="1002"/>
        <item x="367"/>
        <item x="167"/>
        <item x="937"/>
        <item x="359"/>
        <item x="795"/>
        <item x="878"/>
        <item x="1012"/>
        <item x="778"/>
        <item x="1283"/>
        <item x="905"/>
        <item x="751"/>
        <item x="1381"/>
        <item x="1019"/>
        <item x="307"/>
        <item x="263"/>
        <item x="398"/>
        <item x="261"/>
        <item x="464"/>
        <item x="440"/>
        <item x="1043"/>
        <item x="1324"/>
        <item x="499"/>
        <item x="978"/>
        <item x="1153"/>
        <item x="1163"/>
        <item x="181"/>
        <item x="732"/>
        <item x="247"/>
        <item x="934"/>
        <item x="686"/>
        <item x="453"/>
        <item x="871"/>
        <item x="290"/>
        <item x="708"/>
        <item x="863"/>
        <item x="939"/>
        <item x="303"/>
        <item x="535"/>
        <item x="834"/>
        <item x="858"/>
        <item x="711"/>
        <item x="721"/>
        <item x="1345"/>
        <item x="963"/>
        <item x="313"/>
        <item x="530"/>
        <item x="410"/>
        <item x="1135"/>
        <item x="1261"/>
        <item x="774"/>
        <item x="759"/>
        <item x="1205"/>
        <item x="188"/>
        <item x="492"/>
        <item x="380"/>
        <item x="230"/>
        <item x="74"/>
        <item x="1388"/>
        <item x="947"/>
        <item x="528"/>
        <item x="622"/>
        <item x="157"/>
        <item x="793"/>
        <item x="559"/>
        <item x="1067"/>
        <item x="1009"/>
        <item x="864"/>
        <item x="1357"/>
        <item x="913"/>
        <item x="618"/>
        <item x="82"/>
        <item x="334"/>
        <item x="123"/>
        <item x="651"/>
        <item x="548"/>
        <item x="615"/>
        <item x="285"/>
        <item x="203"/>
        <item x="1408"/>
        <item x="1187"/>
        <item x="96"/>
        <item x="1230"/>
        <item x="646"/>
        <item x="1353"/>
        <item x="372"/>
        <item x="254"/>
        <item x="564"/>
        <item x="819"/>
        <item x="1096"/>
        <item x="353"/>
        <item x="1189"/>
        <item x="539"/>
        <item x="101"/>
        <item x="185"/>
        <item x="527"/>
        <item x="1276"/>
        <item x="416"/>
        <item x="1322"/>
        <item x="404"/>
        <item x="869"/>
        <item x="337"/>
        <item x="600"/>
        <item x="823"/>
        <item x="169"/>
        <item x="529"/>
        <item x="677"/>
        <item x="125"/>
        <item x="246"/>
        <item x="295"/>
        <item x="1360"/>
        <item x="612"/>
        <item x="870"/>
        <item x="845"/>
        <item x="808"/>
        <item x="283"/>
        <item x="592"/>
        <item x="850"/>
        <item x="97"/>
        <item x="284"/>
        <item x="325"/>
        <item x="120"/>
        <item x="1203"/>
        <item x="1355"/>
        <item x="319"/>
        <item x="40"/>
        <item x="1185"/>
        <item x="495"/>
        <item x="574"/>
        <item x="1083"/>
        <item x="914"/>
        <item x="207"/>
        <item x="1375"/>
        <item x="927"/>
        <item x="1072"/>
        <item x="1050"/>
        <item x="477"/>
        <item x="1362"/>
        <item x="1121"/>
        <item x="674"/>
        <item x="1222"/>
        <item x="1239"/>
        <item x="775"/>
        <item x="816"/>
        <item x="1046"/>
        <item x="1298"/>
        <item x="451"/>
        <item x="624"/>
        <item x="1401"/>
        <item x="408"/>
        <item x="130"/>
        <item x="1196"/>
        <item x="812"/>
        <item x="1158"/>
        <item x="578"/>
        <item x="949"/>
        <item x="1112"/>
        <item x="298"/>
        <item x="747"/>
        <item x="753"/>
        <item x="462"/>
        <item x="756"/>
        <item x="1208"/>
        <item x="444"/>
        <item x="341"/>
        <item x="826"/>
        <item x="1060"/>
        <item x="133"/>
        <item x="630"/>
        <item x="1075"/>
        <item x="1329"/>
        <item x="127"/>
        <item x="76"/>
        <item x="223"/>
        <item x="206"/>
        <item x="255"/>
        <item x="36"/>
        <item x="259"/>
        <item x="490"/>
        <item x="209"/>
        <item x="1045"/>
        <item x="894"/>
        <item x="607"/>
        <item x="376"/>
        <item x="776"/>
        <item x="480"/>
        <item x="1344"/>
        <item x="270"/>
        <item x="673"/>
        <item x="598"/>
        <item x="1181"/>
        <item x="749"/>
        <item x="707"/>
        <item x="526"/>
        <item x="628"/>
        <item x="588"/>
        <item x="1352"/>
        <item x="456"/>
        <item x="345"/>
        <item x="148"/>
        <item x="312"/>
        <item x="1119"/>
        <item x="1347"/>
        <item x="508"/>
        <item x="438"/>
        <item x="1204"/>
        <item x="326"/>
        <item x="75"/>
        <item x="1289"/>
        <item x="1098"/>
        <item x="567"/>
        <item x="1215"/>
        <item x="769"/>
        <item x="1110"/>
        <item x="690"/>
        <item x="112"/>
        <item x="741"/>
        <item x="427"/>
        <item x="1382"/>
        <item x="884"/>
        <item x="409"/>
        <item x="589"/>
        <item x="1384"/>
        <item x="604"/>
        <item x="150"/>
        <item x="909"/>
        <item x="1106"/>
        <item x="833"/>
        <item x="1308"/>
        <item x="1133"/>
        <item x="660"/>
        <item x="1389"/>
        <item x="1246"/>
        <item x="88"/>
        <item x="1231"/>
        <item x="838"/>
        <item x="865"/>
        <item x="397"/>
        <item x="386"/>
        <item x="25"/>
        <item x="100"/>
        <item x="31"/>
        <item x="238"/>
        <item x="429"/>
        <item x="98"/>
        <item x="1371"/>
        <item x="933"/>
        <item x="1218"/>
        <item x="1395"/>
        <item x="1178"/>
        <item x="1331"/>
        <item x="585"/>
        <item x="1268"/>
        <item x="403"/>
        <item x="665"/>
        <item x="1188"/>
        <item x="280"/>
        <item x="1199"/>
        <item x="1169"/>
        <item x="941"/>
        <item x="469"/>
        <item x="861"/>
        <item x="984"/>
        <item x="746"/>
        <item x="1120"/>
        <item x="989"/>
        <item x="552"/>
        <item x="216"/>
        <item x="507"/>
        <item x="767"/>
        <item x="1073"/>
        <item x="454"/>
        <item x="960"/>
        <item x="620"/>
        <item x="637"/>
        <item x="355"/>
        <item x="611"/>
        <item x="1132"/>
        <item x="522"/>
        <item x="222"/>
        <item x="716"/>
        <item x="500"/>
        <item x="836"/>
        <item x="1167"/>
        <item x="1250"/>
        <item x="1354"/>
        <item x="264"/>
        <item x="55"/>
        <item x="1379"/>
        <item x="329"/>
        <item x="140"/>
        <item x="239"/>
        <item x="217"/>
        <item x="126"/>
        <item x="744"/>
        <item x="1122"/>
        <item x="1315"/>
        <item x="809"/>
        <item x="315"/>
        <item x="557"/>
        <item x="760"/>
        <item x="1265"/>
        <item x="887"/>
        <item x="201"/>
        <item x="1233"/>
        <item x="1047"/>
        <item x="1393"/>
        <item x="533"/>
        <item x="413"/>
        <item x="982"/>
        <item x="967"/>
        <item x="1299"/>
        <item x="1168"/>
        <item x="983"/>
        <item x="515"/>
        <item x="1177"/>
        <item x="194"/>
        <item x="328"/>
        <item x="1197"/>
        <item x="770"/>
        <item x="636"/>
        <item x="635"/>
        <item x="829"/>
        <item x="53"/>
        <item x="1128"/>
        <item x="1034"/>
        <item x="922"/>
        <item x="1270"/>
        <item x="310"/>
        <item x="532"/>
        <item x="1220"/>
        <item x="231"/>
        <item x="432"/>
        <item x="1082"/>
        <item x="119"/>
        <item x="1126"/>
        <item x="1383"/>
        <item x="1174"/>
        <item x="70"/>
        <item x="1271"/>
        <item x="186"/>
        <item x="545"/>
        <item x="305"/>
        <item x="988"/>
        <item x="617"/>
        <item x="1030"/>
        <item x="846"/>
        <item x="958"/>
        <item x="102"/>
        <item x="37"/>
        <item x="137"/>
        <item x="1294"/>
        <item x="639"/>
        <item x="58"/>
        <item x="38"/>
        <item x="1219"/>
        <item x="184"/>
        <item x="379"/>
        <item x="603"/>
        <item x="1253"/>
        <item x="1237"/>
        <item x="437"/>
        <item x="750"/>
        <item x="166"/>
        <item x="687"/>
        <item x="129"/>
        <item x="1162"/>
        <item x="853"/>
        <item x="1025"/>
        <item x="510"/>
        <item x="757"/>
        <item x="1124"/>
        <item x="649"/>
        <item x="1266"/>
        <item x="1367"/>
        <item x="121"/>
        <item x="498"/>
        <item x="1032"/>
        <item x="1378"/>
        <item x="391"/>
        <item x="722"/>
        <item x="165"/>
        <item x="289"/>
        <item x="791"/>
        <item x="1148"/>
        <item x="366"/>
        <item x="1243"/>
        <item x="373"/>
        <item x="566"/>
        <item x="110"/>
        <item x="243"/>
        <item x="1281"/>
        <item x="1254"/>
        <item x="306"/>
        <item x="680"/>
        <item x="806"/>
        <item x="1005"/>
        <item x="848"/>
        <item x="549"/>
        <item x="1358"/>
        <item x="286"/>
        <item x="41"/>
        <item x="45"/>
        <item x="65"/>
        <item x="60"/>
        <item x="601"/>
        <item x="579"/>
        <item x="190"/>
        <item x="658"/>
        <item x="411"/>
        <item x="1366"/>
        <item x="563"/>
        <item x="511"/>
        <item x="843"/>
        <item x="1228"/>
        <item x="742"/>
        <item x="371"/>
        <item x="172"/>
        <item x="569"/>
        <item x="714"/>
        <item x="1338"/>
        <item x="1263"/>
        <item x="1137"/>
        <item x="1327"/>
        <item x="866"/>
        <item x="946"/>
        <item x="554"/>
        <item x="321"/>
        <item x="1313"/>
        <item x="1058"/>
        <item x="608"/>
        <item x="856"/>
        <item x="179"/>
        <item x="378"/>
        <item x="320"/>
        <item x="485"/>
        <item x="407"/>
        <item x="272"/>
        <item x="1155"/>
        <item x="590"/>
        <item x="1277"/>
        <item x="879"/>
        <item x="1165"/>
        <item x="1130"/>
        <item x="369"/>
        <item x="689"/>
        <item x="971"/>
        <item x="330"/>
        <item x="1156"/>
        <item x="1127"/>
        <item x="897"/>
        <item x="1309"/>
        <item x="1236"/>
        <item x="691"/>
        <item x="1293"/>
        <item x="1404"/>
        <item x="256"/>
        <item x="1330"/>
        <item x="1326"/>
        <item x="661"/>
        <item x="318"/>
        <item x="260"/>
        <item x="244"/>
        <item x="12"/>
        <item x="891"/>
        <item x="748"/>
        <item x="16"/>
        <item x="715"/>
        <item x="594"/>
        <item x="461"/>
        <item x="1225"/>
        <item x="593"/>
        <item x="196"/>
        <item x="159"/>
        <item x="1359"/>
        <item x="1036"/>
        <item x="368"/>
        <item x="301"/>
        <item x="745"/>
        <item x="205"/>
        <item x="821"/>
        <item x="316"/>
        <item x="1334"/>
        <item x="925"/>
        <item x="572"/>
        <item x="906"/>
        <item x="555"/>
        <item x="44"/>
        <item x="1084"/>
        <item x="1201"/>
        <item x="1290"/>
        <item x="204"/>
        <item x="197"/>
        <item x="479"/>
        <item x="85"/>
        <item x="1212"/>
        <item x="445"/>
        <item x="1356"/>
        <item x="236"/>
        <item x="436"/>
        <item x="237"/>
        <item x="577"/>
        <item x="1221"/>
        <item x="1340"/>
        <item x="634"/>
        <item x="1300"/>
        <item x="943"/>
        <item x="560"/>
        <item x="439"/>
        <item x="739"/>
        <item x="468"/>
        <item x="1364"/>
        <item x="1068"/>
        <item x="885"/>
        <item x="482"/>
        <item x="332"/>
        <item x="1350"/>
        <item x="383"/>
        <item x="1376"/>
        <item x="443"/>
        <item x="847"/>
        <item x="867"/>
        <item x="706"/>
        <item x="360"/>
        <item x="800"/>
        <item x="292"/>
        <item x="496"/>
        <item x="1094"/>
        <item x="1337"/>
        <item x="1051"/>
        <item x="584"/>
        <item x="889"/>
        <item x="883"/>
        <item x="531"/>
        <item x="882"/>
        <item x="1407"/>
        <item x="1301"/>
        <item x="948"/>
        <item x="1403"/>
        <item x="322"/>
        <item x="21"/>
        <item x="1080"/>
        <item x="502"/>
        <item x="923"/>
        <item x="340"/>
        <item x="146"/>
        <item x="540"/>
        <item x="609"/>
        <item x="1039"/>
        <item x="225"/>
        <item x="1065"/>
        <item x="815"/>
        <item x="314"/>
        <item x="824"/>
        <item x="692"/>
        <item x="241"/>
        <item x="787"/>
        <item x="219"/>
        <item x="841"/>
        <item x="952"/>
        <item x="95"/>
        <item x="670"/>
        <item x="571"/>
        <item x="1351"/>
        <item x="782"/>
        <item x="10"/>
        <item x="251"/>
        <item x="538"/>
        <item x="518"/>
        <item x="900"/>
        <item x="825"/>
        <item x="1321"/>
        <item x="855"/>
        <item x="1093"/>
        <item t="default"/>
      </items>
    </pivotField>
    <pivotField showAll="0"/>
    <pivotField showAll="0"/>
    <pivotField axis="axisRow" showAll="0">
      <items count="10">
        <item x="3"/>
        <item x="2"/>
        <item x="7"/>
        <item x="4"/>
        <item x="6"/>
        <item x="5"/>
        <item x="1"/>
        <item x="8"/>
        <item x="0"/>
        <item t="default"/>
      </items>
    </pivotField>
    <pivotField showAll="0">
      <items count="304">
        <item x="67"/>
        <item x="81"/>
        <item x="187"/>
        <item x="3"/>
        <item x="177"/>
        <item x="136"/>
        <item x="92"/>
        <item x="48"/>
        <item x="45"/>
        <item x="140"/>
        <item x="78"/>
        <item x="253"/>
        <item x="164"/>
        <item x="2"/>
        <item x="82"/>
        <item x="277"/>
        <item x="260"/>
        <item x="87"/>
        <item x="103"/>
        <item x="156"/>
        <item x="6"/>
        <item x="110"/>
        <item x="181"/>
        <item x="149"/>
        <item x="83"/>
        <item x="105"/>
        <item x="248"/>
        <item x="151"/>
        <item x="77"/>
        <item x="200"/>
        <item x="160"/>
        <item x="261"/>
        <item x="234"/>
        <item x="113"/>
        <item x="150"/>
        <item x="302"/>
        <item x="22"/>
        <item x="163"/>
        <item x="68"/>
        <item x="268"/>
        <item x="88"/>
        <item x="21"/>
        <item x="73"/>
        <item x="174"/>
        <item x="287"/>
        <item x="154"/>
        <item x="189"/>
        <item x="72"/>
        <item x="264"/>
        <item x="99"/>
        <item x="165"/>
        <item x="114"/>
        <item x="129"/>
        <item x="19"/>
        <item x="9"/>
        <item x="34"/>
        <item x="47"/>
        <item x="219"/>
        <item x="276"/>
        <item x="107"/>
        <item x="147"/>
        <item x="112"/>
        <item x="242"/>
        <item x="119"/>
        <item x="120"/>
        <item x="197"/>
        <item x="222"/>
        <item x="102"/>
        <item x="169"/>
        <item x="117"/>
        <item x="293"/>
        <item x="94"/>
        <item x="281"/>
        <item x="36"/>
        <item x="31"/>
        <item x="100"/>
        <item x="251"/>
        <item x="265"/>
        <item x="209"/>
        <item x="215"/>
        <item x="123"/>
        <item x="97"/>
        <item x="255"/>
        <item x="190"/>
        <item x="125"/>
        <item x="274"/>
        <item x="168"/>
        <item x="155"/>
        <item x="56"/>
        <item x="137"/>
        <item x="245"/>
        <item x="16"/>
        <item x="225"/>
        <item x="186"/>
        <item x="58"/>
        <item x="135"/>
        <item x="195"/>
        <item x="238"/>
        <item x="223"/>
        <item x="252"/>
        <item x="236"/>
        <item x="148"/>
        <item x="298"/>
        <item x="241"/>
        <item x="101"/>
        <item x="153"/>
        <item x="4"/>
        <item x="84"/>
        <item x="207"/>
        <item x="76"/>
        <item x="280"/>
        <item x="170"/>
        <item x="295"/>
        <item x="266"/>
        <item x="279"/>
        <item x="104"/>
        <item x="205"/>
        <item x="191"/>
        <item x="272"/>
        <item x="240"/>
        <item x="134"/>
        <item x="297"/>
        <item x="29"/>
        <item x="25"/>
        <item x="290"/>
        <item x="263"/>
        <item x="143"/>
        <item x="106"/>
        <item x="203"/>
        <item x="221"/>
        <item x="51"/>
        <item x="39"/>
        <item x="26"/>
        <item x="121"/>
        <item x="196"/>
        <item x="182"/>
        <item x="138"/>
        <item x="144"/>
        <item x="175"/>
        <item x="294"/>
        <item x="115"/>
        <item x="289"/>
        <item x="93"/>
        <item x="42"/>
        <item x="53"/>
        <item x="80"/>
        <item x="54"/>
        <item x="288"/>
        <item x="185"/>
        <item x="11"/>
        <item x="63"/>
        <item x="291"/>
        <item x="201"/>
        <item x="65"/>
        <item x="296"/>
        <item x="158"/>
        <item x="17"/>
        <item x="194"/>
        <item x="38"/>
        <item x="171"/>
        <item x="131"/>
        <item x="284"/>
        <item x="124"/>
        <item x="61"/>
        <item x="74"/>
        <item x="228"/>
        <item x="145"/>
        <item x="231"/>
        <item x="259"/>
        <item x="224"/>
        <item x="301"/>
        <item x="50"/>
        <item x="111"/>
        <item x="142"/>
        <item x="282"/>
        <item x="0"/>
        <item x="18"/>
        <item x="90"/>
        <item x="180"/>
        <item x="108"/>
        <item x="96"/>
        <item x="132"/>
        <item x="214"/>
        <item x="257"/>
        <item x="41"/>
        <item x="33"/>
        <item x="43"/>
        <item x="44"/>
        <item x="49"/>
        <item x="167"/>
        <item x="8"/>
        <item x="24"/>
        <item x="15"/>
        <item x="211"/>
        <item x="232"/>
        <item x="270"/>
        <item x="1"/>
        <item x="71"/>
        <item x="128"/>
        <item x="30"/>
        <item x="91"/>
        <item x="249"/>
        <item x="172"/>
        <item x="237"/>
        <item x="95"/>
        <item x="23"/>
        <item x="69"/>
        <item x="256"/>
        <item x="286"/>
        <item x="98"/>
        <item x="285"/>
        <item x="188"/>
        <item x="230"/>
        <item x="146"/>
        <item x="204"/>
        <item x="5"/>
        <item x="7"/>
        <item x="62"/>
        <item x="271"/>
        <item x="176"/>
        <item x="122"/>
        <item x="208"/>
        <item x="79"/>
        <item x="262"/>
        <item x="161"/>
        <item x="213"/>
        <item x="226"/>
        <item x="247"/>
        <item x="210"/>
        <item x="178"/>
        <item x="278"/>
        <item x="46"/>
        <item x="10"/>
        <item x="55"/>
        <item x="250"/>
        <item x="13"/>
        <item x="57"/>
        <item x="32"/>
        <item x="116"/>
        <item x="192"/>
        <item x="258"/>
        <item x="218"/>
        <item x="184"/>
        <item x="299"/>
        <item x="235"/>
        <item x="162"/>
        <item x="275"/>
        <item x="89"/>
        <item x="254"/>
        <item x="133"/>
        <item x="202"/>
        <item x="243"/>
        <item x="66"/>
        <item x="199"/>
        <item x="300"/>
        <item x="141"/>
        <item x="37"/>
        <item x="109"/>
        <item x="173"/>
        <item x="183"/>
        <item x="233"/>
        <item x="126"/>
        <item x="64"/>
        <item x="292"/>
        <item x="267"/>
        <item x="85"/>
        <item x="220"/>
        <item x="283"/>
        <item x="198"/>
        <item x="130"/>
        <item x="75"/>
        <item x="60"/>
        <item x="273"/>
        <item x="118"/>
        <item x="12"/>
        <item x="244"/>
        <item x="239"/>
        <item x="246"/>
        <item x="179"/>
        <item x="52"/>
        <item x="216"/>
        <item x="14"/>
        <item x="157"/>
        <item x="27"/>
        <item x="227"/>
        <item x="127"/>
        <item x="20"/>
        <item x="217"/>
        <item x="166"/>
        <item x="159"/>
        <item x="229"/>
        <item x="139"/>
        <item x="269"/>
        <item x="206"/>
        <item x="152"/>
        <item x="193"/>
        <item x="28"/>
        <item x="212"/>
        <item x="86"/>
        <item x="70"/>
        <item x="35"/>
        <item x="59"/>
        <item x="40"/>
        <item t="default"/>
      </items>
    </pivotField>
    <pivotField showAll="0"/>
    <pivotField dataField="1" numFmtId="1" showAll="0"/>
  </pivotFields>
  <rowFields count="1">
    <field x="4"/>
  </rowFields>
  <rowItems count="10">
    <i>
      <x/>
    </i>
    <i>
      <x v="1"/>
    </i>
    <i>
      <x v="2"/>
    </i>
    <i>
      <x v="3"/>
    </i>
    <i>
      <x v="4"/>
    </i>
    <i>
      <x v="5"/>
    </i>
    <i>
      <x v="6"/>
    </i>
    <i>
      <x v="7"/>
    </i>
    <i>
      <x v="8"/>
    </i>
    <i t="grand">
      <x/>
    </i>
  </rowItems>
  <colItems count="1">
    <i/>
  </colItems>
  <dataFields count="1">
    <dataField name="Average of No_of_Employee" fld="7" subtotal="average" baseField="4" baseItem="0" numFmtId="1"/>
  </dataFields>
  <formats count="6">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dataOnly="0" labelOnly="1" fieldPosition="0">
        <references count="1">
          <reference field="4" count="0"/>
        </references>
      </pivotArea>
    </format>
    <format dxfId="7">
      <pivotArea dataOnly="0" labelOnly="1" grandRow="1" outline="0"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B7F28F-3DE9-4AF3-9B53-B8696C9E68B5}"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pany_age">
  <location ref="C1030:D1036" firstHeaderRow="1" firstDataRow="1" firstDataCol="1"/>
  <pivotFields count="8">
    <pivotField showAll="0"/>
    <pivotField showAll="0"/>
    <pivotField dataField="1" showAll="0"/>
    <pivotField showAll="0"/>
    <pivotField showAll="0"/>
    <pivotField showAll="0">
      <items count="304">
        <item x="67"/>
        <item x="81"/>
        <item x="187"/>
        <item x="3"/>
        <item x="177"/>
        <item x="136"/>
        <item x="92"/>
        <item x="48"/>
        <item x="45"/>
        <item x="140"/>
        <item x="78"/>
        <item x="253"/>
        <item x="164"/>
        <item x="2"/>
        <item x="82"/>
        <item x="277"/>
        <item x="260"/>
        <item x="87"/>
        <item x="103"/>
        <item x="156"/>
        <item x="6"/>
        <item x="110"/>
        <item x="181"/>
        <item x="149"/>
        <item x="83"/>
        <item x="105"/>
        <item x="248"/>
        <item x="151"/>
        <item x="77"/>
        <item x="200"/>
        <item x="160"/>
        <item x="261"/>
        <item x="234"/>
        <item x="113"/>
        <item x="150"/>
        <item x="302"/>
        <item x="22"/>
        <item x="163"/>
        <item x="68"/>
        <item x="268"/>
        <item x="88"/>
        <item x="21"/>
        <item x="73"/>
        <item x="174"/>
        <item x="287"/>
        <item x="154"/>
        <item x="189"/>
        <item x="72"/>
        <item x="264"/>
        <item x="99"/>
        <item x="165"/>
        <item x="114"/>
        <item x="129"/>
        <item x="19"/>
        <item x="9"/>
        <item x="34"/>
        <item x="47"/>
        <item x="219"/>
        <item x="276"/>
        <item x="107"/>
        <item x="147"/>
        <item x="112"/>
        <item x="242"/>
        <item x="119"/>
        <item x="120"/>
        <item x="197"/>
        <item x="222"/>
        <item x="102"/>
        <item x="169"/>
        <item x="117"/>
        <item x="293"/>
        <item x="94"/>
        <item x="281"/>
        <item x="36"/>
        <item x="31"/>
        <item x="100"/>
        <item x="251"/>
        <item x="265"/>
        <item x="209"/>
        <item x="215"/>
        <item x="123"/>
        <item x="97"/>
        <item x="255"/>
        <item x="190"/>
        <item x="125"/>
        <item x="274"/>
        <item x="168"/>
        <item x="155"/>
        <item x="56"/>
        <item x="137"/>
        <item x="245"/>
        <item x="16"/>
        <item x="225"/>
        <item x="186"/>
        <item x="58"/>
        <item x="135"/>
        <item x="195"/>
        <item x="238"/>
        <item x="223"/>
        <item x="252"/>
        <item x="236"/>
        <item x="148"/>
        <item x="298"/>
        <item x="241"/>
        <item x="101"/>
        <item x="153"/>
        <item x="4"/>
        <item x="84"/>
        <item x="207"/>
        <item x="76"/>
        <item x="280"/>
        <item x="170"/>
        <item x="295"/>
        <item x="266"/>
        <item x="279"/>
        <item x="104"/>
        <item x="205"/>
        <item x="191"/>
        <item x="272"/>
        <item x="240"/>
        <item x="134"/>
        <item x="297"/>
        <item x="29"/>
        <item x="25"/>
        <item x="290"/>
        <item x="263"/>
        <item x="143"/>
        <item x="106"/>
        <item x="203"/>
        <item x="221"/>
        <item x="51"/>
        <item x="39"/>
        <item x="26"/>
        <item x="121"/>
        <item x="196"/>
        <item x="182"/>
        <item x="138"/>
        <item x="144"/>
        <item x="175"/>
        <item x="294"/>
        <item x="115"/>
        <item x="289"/>
        <item x="93"/>
        <item x="42"/>
        <item x="53"/>
        <item x="80"/>
        <item x="54"/>
        <item x="288"/>
        <item x="185"/>
        <item x="11"/>
        <item x="63"/>
        <item x="291"/>
        <item x="201"/>
        <item x="65"/>
        <item x="296"/>
        <item x="158"/>
        <item x="17"/>
        <item x="194"/>
        <item x="38"/>
        <item x="171"/>
        <item x="131"/>
        <item x="284"/>
        <item x="124"/>
        <item x="61"/>
        <item x="74"/>
        <item x="228"/>
        <item x="145"/>
        <item x="231"/>
        <item x="259"/>
        <item x="224"/>
        <item x="301"/>
        <item x="50"/>
        <item x="111"/>
        <item x="142"/>
        <item x="282"/>
        <item x="0"/>
        <item x="18"/>
        <item x="90"/>
        <item x="180"/>
        <item x="108"/>
        <item x="96"/>
        <item x="132"/>
        <item x="214"/>
        <item x="257"/>
        <item x="41"/>
        <item x="33"/>
        <item x="43"/>
        <item x="44"/>
        <item x="49"/>
        <item x="167"/>
        <item x="8"/>
        <item x="24"/>
        <item x="15"/>
        <item x="211"/>
        <item x="232"/>
        <item x="270"/>
        <item x="1"/>
        <item x="71"/>
        <item x="128"/>
        <item x="30"/>
        <item x="91"/>
        <item x="249"/>
        <item x="172"/>
        <item x="237"/>
        <item x="95"/>
        <item x="23"/>
        <item x="69"/>
        <item x="256"/>
        <item x="286"/>
        <item x="98"/>
        <item x="285"/>
        <item x="188"/>
        <item x="230"/>
        <item x="146"/>
        <item x="204"/>
        <item x="5"/>
        <item x="7"/>
        <item x="62"/>
        <item x="271"/>
        <item x="176"/>
        <item x="122"/>
        <item x="208"/>
        <item x="79"/>
        <item x="262"/>
        <item x="161"/>
        <item x="213"/>
        <item x="226"/>
        <item x="247"/>
        <item x="210"/>
        <item x="178"/>
        <item x="278"/>
        <item x="46"/>
        <item x="10"/>
        <item x="55"/>
        <item x="250"/>
        <item x="13"/>
        <item x="57"/>
        <item x="32"/>
        <item x="116"/>
        <item x="192"/>
        <item x="258"/>
        <item x="218"/>
        <item x="184"/>
        <item x="299"/>
        <item x="235"/>
        <item x="162"/>
        <item x="275"/>
        <item x="89"/>
        <item x="254"/>
        <item x="133"/>
        <item x="202"/>
        <item x="243"/>
        <item x="66"/>
        <item x="199"/>
        <item x="300"/>
        <item x="141"/>
        <item x="37"/>
        <item x="109"/>
        <item x="173"/>
        <item x="183"/>
        <item x="233"/>
        <item x="126"/>
        <item x="64"/>
        <item x="292"/>
        <item x="267"/>
        <item x="85"/>
        <item x="220"/>
        <item x="283"/>
        <item x="198"/>
        <item x="130"/>
        <item x="75"/>
        <item x="60"/>
        <item x="273"/>
        <item x="118"/>
        <item x="12"/>
        <item x="244"/>
        <item x="239"/>
        <item x="246"/>
        <item x="179"/>
        <item x="52"/>
        <item x="216"/>
        <item x="14"/>
        <item x="157"/>
        <item x="27"/>
        <item x="227"/>
        <item x="127"/>
        <item x="20"/>
        <item x="217"/>
        <item x="166"/>
        <item x="159"/>
        <item x="229"/>
        <item x="139"/>
        <item x="269"/>
        <item x="206"/>
        <item x="152"/>
        <item x="193"/>
        <item x="28"/>
        <item x="212"/>
        <item x="86"/>
        <item x="70"/>
        <item x="35"/>
        <item x="59"/>
        <item x="40"/>
        <item t="default"/>
      </items>
    </pivotField>
    <pivotField axis="axisRow" showAll="0" measureFilter="1">
      <items count="141">
        <item x="129"/>
        <item x="43"/>
        <item x="131"/>
        <item x="118"/>
        <item x="63"/>
        <item x="65"/>
        <item x="70"/>
        <item x="40"/>
        <item x="61"/>
        <item x="92"/>
        <item x="19"/>
        <item x="3"/>
        <item x="113"/>
        <item x="42"/>
        <item x="87"/>
        <item x="58"/>
        <item x="133"/>
        <item x="68"/>
        <item x="128"/>
        <item x="50"/>
        <item x="138"/>
        <item x="139"/>
        <item x="109"/>
        <item x="136"/>
        <item x="56"/>
        <item x="26"/>
        <item x="120"/>
        <item x="101"/>
        <item x="91"/>
        <item x="48"/>
        <item x="20"/>
        <item x="130"/>
        <item x="37"/>
        <item x="135"/>
        <item x="4"/>
        <item x="69"/>
        <item x="23"/>
        <item x="66"/>
        <item x="103"/>
        <item x="33"/>
        <item x="99"/>
        <item x="54"/>
        <item x="134"/>
        <item x="39"/>
        <item x="16"/>
        <item x="100"/>
        <item x="22"/>
        <item x="52"/>
        <item x="51"/>
        <item x="108"/>
        <item x="8"/>
        <item x="5"/>
        <item x="126"/>
        <item x="123"/>
        <item x="6"/>
        <item x="12"/>
        <item x="41"/>
        <item x="9"/>
        <item x="53"/>
        <item x="32"/>
        <item x="18"/>
        <item x="46"/>
        <item x="28"/>
        <item x="14"/>
        <item x="0"/>
        <item x="2"/>
        <item x="111"/>
        <item x="74"/>
        <item x="86"/>
        <item x="1"/>
        <item x="47"/>
        <item x="72"/>
        <item x="35"/>
        <item x="44"/>
        <item x="11"/>
        <item x="30"/>
        <item x="89"/>
        <item x="29"/>
        <item x="106"/>
        <item x="7"/>
        <item x="90"/>
        <item x="79"/>
        <item x="85"/>
        <item x="125"/>
        <item x="21"/>
        <item x="73"/>
        <item x="97"/>
        <item x="31"/>
        <item x="81"/>
        <item x="127"/>
        <item x="13"/>
        <item x="96"/>
        <item x="107"/>
        <item x="112"/>
        <item x="25"/>
        <item x="102"/>
        <item x="105"/>
        <item x="71"/>
        <item x="117"/>
        <item x="36"/>
        <item x="98"/>
        <item x="10"/>
        <item x="104"/>
        <item x="132"/>
        <item x="121"/>
        <item x="60"/>
        <item x="62"/>
        <item x="34"/>
        <item x="27"/>
        <item x="95"/>
        <item x="55"/>
        <item x="64"/>
        <item x="45"/>
        <item x="116"/>
        <item x="114"/>
        <item x="76"/>
        <item x="17"/>
        <item x="15"/>
        <item x="67"/>
        <item x="59"/>
        <item x="122"/>
        <item x="83"/>
        <item x="49"/>
        <item x="137"/>
        <item x="78"/>
        <item x="124"/>
        <item x="93"/>
        <item x="84"/>
        <item x="88"/>
        <item x="75"/>
        <item x="119"/>
        <item x="38"/>
        <item x="94"/>
        <item x="57"/>
        <item x="24"/>
        <item x="80"/>
        <item x="115"/>
        <item x="77"/>
        <item x="82"/>
        <item x="110"/>
        <item t="default"/>
      </items>
    </pivotField>
    <pivotField numFmtId="1" showAll="0"/>
  </pivotFields>
  <rowFields count="1">
    <field x="6"/>
  </rowFields>
  <rowItems count="6">
    <i>
      <x/>
    </i>
    <i>
      <x v="16"/>
    </i>
    <i>
      <x v="20"/>
    </i>
    <i>
      <x v="67"/>
    </i>
    <i>
      <x v="120"/>
    </i>
    <i t="grand">
      <x/>
    </i>
  </rowItems>
  <colItems count="1">
    <i/>
  </colItems>
  <dataFields count="1">
    <dataField name="Average of rating" fld="2" subtotal="average" baseField="6" baseItem="1" numFmtId="2"/>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7A2F05-64AF-4362-8DF2-1DFA4C7F6534}"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Name">
  <location ref="B1171:C1177" firstHeaderRow="1" firstDataRow="1" firstDataCol="1"/>
  <pivotFields count="8">
    <pivotField showAll="0"/>
    <pivotField axis="axisRow" showAll="0" measureFilter="1">
      <items count="1414">
        <item x="736"/>
        <item x="993"/>
        <item x="1056"/>
        <item x="1079"/>
        <item x="735"/>
        <item x="257"/>
        <item x="104"/>
        <item x="73"/>
        <item x="1037"/>
        <item x="944"/>
        <item x="938"/>
        <item x="910"/>
        <item x="1288"/>
        <item x="798"/>
        <item x="986"/>
        <item x="688"/>
        <item x="420"/>
        <item x="626"/>
        <item x="994"/>
        <item x="1256"/>
        <item x="1125"/>
        <item x="1101"/>
        <item x="195"/>
        <item x="633"/>
        <item x="93"/>
        <item x="182"/>
        <item x="149"/>
        <item x="656"/>
        <item x="370"/>
        <item x="406"/>
        <item x="1105"/>
        <item x="582"/>
        <item x="1111"/>
        <item x="387"/>
        <item x="262"/>
        <item x="520"/>
        <item x="433"/>
        <item x="1380"/>
        <item x="141"/>
        <item x="647"/>
        <item x="105"/>
        <item x="324"/>
        <item x="920"/>
        <item x="1387"/>
        <item x="151"/>
        <item x="781"/>
        <item x="969"/>
        <item x="1157"/>
        <item x="229"/>
        <item x="1312"/>
        <item x="279"/>
        <item x="291"/>
        <item x="108"/>
        <item x="792"/>
        <item x="1363"/>
        <item x="580"/>
        <item x="99"/>
        <item x="358"/>
        <item x="575"/>
        <item x="1015"/>
        <item x="562"/>
        <item x="995"/>
        <item x="33"/>
        <item x="512"/>
        <item x="162"/>
        <item x="1003"/>
        <item x="1108"/>
        <item x="801"/>
        <item x="1139"/>
        <item x="288"/>
        <item x="876"/>
        <item x="354"/>
        <item x="304"/>
        <item x="842"/>
        <item x="1100"/>
        <item x="780"/>
        <item x="1202"/>
        <item x="458"/>
        <item x="1018"/>
        <item x="1176"/>
        <item x="817"/>
        <item x="1016"/>
        <item x="827"/>
        <item x="281"/>
        <item x="1310"/>
        <item x="807"/>
        <item x="524"/>
        <item x="1170"/>
        <item x="1001"/>
        <item x="811"/>
        <item x="556"/>
        <item x="1116"/>
        <item x="1272"/>
        <item x="434"/>
        <item x="493"/>
        <item x="619"/>
        <item x="1033"/>
        <item x="1214"/>
        <item x="899"/>
        <item x="961"/>
        <item x="399"/>
        <item x="19"/>
        <item x="1335"/>
        <item x="653"/>
        <item x="1048"/>
        <item x="1398"/>
        <item x="625"/>
        <item x="852"/>
        <item x="659"/>
        <item x="992"/>
        <item x="198"/>
        <item x="1138"/>
        <item x="970"/>
        <item x="160"/>
        <item x="932"/>
        <item x="1223"/>
        <item x="1092"/>
        <item x="450"/>
        <item x="486"/>
        <item x="1252"/>
        <item x="349"/>
        <item x="1118"/>
        <item x="63"/>
        <item x="412"/>
        <item x="731"/>
        <item x="710"/>
        <item x="3"/>
        <item x="26"/>
        <item x="418"/>
        <item x="717"/>
        <item x="116"/>
        <item x="269"/>
        <item x="1191"/>
        <item x="66"/>
        <item x="849"/>
        <item x="15"/>
        <item x="109"/>
        <item x="14"/>
        <item x="144"/>
        <item x="684"/>
        <item x="22"/>
        <item x="654"/>
        <item x="1117"/>
        <item x="382"/>
        <item x="39"/>
        <item x="860"/>
        <item x="79"/>
        <item x="135"/>
        <item x="275"/>
        <item x="187"/>
        <item x="64"/>
        <item x="414"/>
        <item x="950"/>
        <item x="576"/>
        <item x="650"/>
        <item x="1242"/>
        <item x="1318"/>
        <item x="804"/>
        <item x="417"/>
        <item x="293"/>
        <item x="1245"/>
        <item x="488"/>
        <item x="287"/>
        <item x="1259"/>
        <item x="942"/>
        <item x="71"/>
        <item x="178"/>
        <item x="59"/>
        <item x="772"/>
        <item x="1370"/>
        <item x="534"/>
        <item x="597"/>
        <item x="48"/>
        <item x="1161"/>
        <item x="300"/>
        <item x="212"/>
        <item x="232"/>
        <item x="1391"/>
        <item x="881"/>
        <item x="1195"/>
        <item x="273"/>
        <item x="339"/>
        <item x="115"/>
        <item x="317"/>
        <item x="348"/>
        <item x="491"/>
        <item x="431"/>
        <item x="1172"/>
        <item x="1136"/>
        <item x="1325"/>
        <item x="1368"/>
        <item x="573"/>
        <item x="621"/>
        <item x="509"/>
        <item x="765"/>
        <item x="435"/>
        <item x="1303"/>
        <item x="106"/>
        <item x="546"/>
        <item x="613"/>
        <item x="430"/>
        <item x="211"/>
        <item x="421"/>
        <item x="1307"/>
        <item x="570"/>
        <item x="503"/>
        <item x="955"/>
        <item x="1085"/>
        <item x="393"/>
        <item x="138"/>
        <item x="72"/>
        <item x="840"/>
        <item x="1017"/>
        <item x="738"/>
        <item x="645"/>
        <item x="220"/>
        <item x="81"/>
        <item x="296"/>
        <item x="1247"/>
        <item x="228"/>
        <item x="519"/>
        <item x="1114"/>
        <item x="202"/>
        <item x="1026"/>
        <item x="1038"/>
        <item x="763"/>
        <item x="424"/>
        <item x="1061"/>
        <item x="931"/>
        <item x="352"/>
        <item x="895"/>
        <item x="788"/>
        <item x="1102"/>
        <item x="1145"/>
        <item x="902"/>
        <item x="814"/>
        <item x="32"/>
        <item x="51"/>
        <item x="875"/>
        <item x="724"/>
        <item x="1328"/>
        <item x="323"/>
        <item x="221"/>
        <item x="78"/>
        <item x="86"/>
        <item x="210"/>
        <item x="176"/>
        <item x="987"/>
        <item x="1044"/>
        <item x="1311"/>
        <item x="616"/>
        <item x="1160"/>
        <item x="69"/>
        <item x="1240"/>
        <item x="1029"/>
        <item x="685"/>
        <item x="446"/>
        <item x="470"/>
        <item x="240"/>
        <item x="400"/>
        <item x="103"/>
        <item x="980"/>
        <item x="350"/>
        <item x="1143"/>
        <item x="1066"/>
        <item x="1232"/>
        <item x="447"/>
        <item x="917"/>
        <item x="700"/>
        <item x="1342"/>
        <item x="990"/>
        <item x="1028"/>
        <item x="122"/>
        <item x="163"/>
        <item x="1317"/>
        <item x="1373"/>
        <item x="80"/>
        <item x="501"/>
        <item x="1141"/>
        <item x="1235"/>
        <item x="152"/>
        <item x="1149"/>
        <item x="1022"/>
        <item x="1004"/>
        <item x="1175"/>
        <item x="694"/>
        <item x="940"/>
        <item x="699"/>
        <item x="740"/>
        <item x="1411"/>
        <item x="405"/>
        <item x="57"/>
        <item x="505"/>
        <item x="1077"/>
        <item x="277"/>
        <item x="83"/>
        <item x="35"/>
        <item x="663"/>
        <item x="957"/>
        <item x="475"/>
        <item x="595"/>
        <item x="147"/>
        <item x="1314"/>
        <item x="862"/>
        <item x="193"/>
        <item x="851"/>
        <item x="671"/>
        <item x="34"/>
        <item x="1279"/>
        <item x="1183"/>
        <item x="541"/>
        <item x="683"/>
        <item x="873"/>
        <item x="966"/>
        <item x="638"/>
        <item x="771"/>
        <item x="1031"/>
        <item x="968"/>
        <item x="1059"/>
        <item x="442"/>
        <item x="901"/>
        <item x="1248"/>
        <item x="977"/>
        <item x="676"/>
        <item x="1260"/>
        <item x="218"/>
        <item x="459"/>
        <item x="1088"/>
        <item x="1140"/>
        <item x="785"/>
        <item x="1206"/>
        <item x="343"/>
        <item x="425"/>
        <item x="797"/>
        <item x="1062"/>
        <item x="839"/>
        <item x="91"/>
        <item x="1406"/>
        <item x="465"/>
        <item x="1064"/>
        <item x="1274"/>
        <item x="1164"/>
        <item x="1007"/>
        <item x="1129"/>
        <item x="1385"/>
        <item x="981"/>
        <item x="929"/>
        <item x="1011"/>
        <item x="1304"/>
        <item x="1262"/>
        <item x="1159"/>
        <item x="1173"/>
        <item x="333"/>
        <item x="754"/>
        <item x="346"/>
        <item x="155"/>
        <item x="1348"/>
        <item x="794"/>
        <item x="713"/>
        <item x="1316"/>
        <item x="344"/>
        <item x="766"/>
        <item x="641"/>
        <item x="669"/>
        <item x="1008"/>
        <item x="972"/>
        <item x="640"/>
        <item x="282"/>
        <item x="27"/>
        <item x="755"/>
        <item x="1078"/>
        <item x="1386"/>
        <item x="558"/>
        <item x="224"/>
        <item x="1147"/>
        <item x="1287"/>
        <item x="1234"/>
        <item x="962"/>
        <item x="1193"/>
        <item x="1409"/>
        <item x="1251"/>
        <item x="1332"/>
        <item x="1086"/>
        <item x="737"/>
        <item x="991"/>
        <item x="1244"/>
        <item x="1152"/>
        <item x="52"/>
        <item x="830"/>
        <item x="602"/>
        <item x="84"/>
        <item x="1076"/>
        <item x="979"/>
        <item x="908"/>
        <item x="199"/>
        <item x="154"/>
        <item x="471"/>
        <item x="472"/>
        <item x="481"/>
        <item x="200"/>
        <item x="136"/>
        <item x="114"/>
        <item x="1291"/>
        <item x="175"/>
        <item x="189"/>
        <item x="1024"/>
        <item x="727"/>
        <item x="655"/>
        <item x="107"/>
        <item x="1257"/>
        <item x="997"/>
        <item x="363"/>
        <item x="90"/>
        <item x="423"/>
        <item x="1305"/>
        <item x="543"/>
        <item x="844"/>
        <item x="49"/>
        <item x="233"/>
        <item x="761"/>
        <item x="1200"/>
        <item x="1396"/>
        <item x="974"/>
        <item x="516"/>
        <item x="1397"/>
        <item x="428"/>
        <item x="668"/>
        <item x="1320"/>
        <item x="1273"/>
        <item x="666"/>
        <item x="1142"/>
        <item x="448"/>
        <item x="723"/>
        <item x="1229"/>
        <item x="171"/>
        <item x="810"/>
        <item x="813"/>
        <item x="998"/>
        <item x="1377"/>
        <item x="441"/>
        <item x="789"/>
        <item x="1198"/>
        <item x="1241"/>
        <item x="648"/>
        <item x="145"/>
        <item x="62"/>
        <item x="720"/>
        <item x="1063"/>
        <item x="935"/>
        <item x="47"/>
        <item x="389"/>
        <item x="1035"/>
        <item x="258"/>
        <item x="818"/>
        <item x="1194"/>
        <item x="892"/>
        <item x="308"/>
        <item x="681"/>
        <item x="868"/>
        <item x="1258"/>
        <item x="610"/>
        <item x="143"/>
        <item x="168"/>
        <item x="1053"/>
        <item x="926"/>
        <item x="679"/>
        <item x="642"/>
        <item x="682"/>
        <item x="1040"/>
        <item x="1104"/>
        <item x="1210"/>
        <item x="1186"/>
        <item x="249"/>
        <item x="457"/>
        <item x="1227"/>
        <item x="153"/>
        <item x="1144"/>
        <item x="652"/>
        <item x="1297"/>
        <item x="1343"/>
        <item x="1224"/>
        <item x="1333"/>
        <item x="975"/>
        <item x="466"/>
        <item x="1372"/>
        <item x="449"/>
        <item x="945"/>
        <item x="173"/>
        <item x="1319"/>
        <item x="311"/>
        <item x="1109"/>
        <item x="709"/>
        <item x="802"/>
        <item x="1055"/>
        <item x="2"/>
        <item x="5"/>
        <item x="342"/>
        <item x="1"/>
        <item x="388"/>
        <item x="43"/>
        <item x="13"/>
        <item x="50"/>
        <item x="87"/>
        <item x="734"/>
        <item x="693"/>
        <item x="1089"/>
        <item x="1249"/>
        <item x="1349"/>
        <item x="1180"/>
        <item x="89"/>
        <item x="629"/>
        <item x="893"/>
        <item x="525"/>
        <item x="725"/>
        <item x="365"/>
        <item x="294"/>
        <item x="1123"/>
        <item x="419"/>
        <item x="614"/>
        <item x="158"/>
        <item x="1365"/>
        <item x="705"/>
        <item x="874"/>
        <item x="606"/>
        <item x="803"/>
        <item x="1190"/>
        <item x="8"/>
        <item x="790"/>
        <item x="473"/>
        <item x="4"/>
        <item x="719"/>
        <item x="777"/>
        <item x="395"/>
        <item x="0"/>
        <item x="381"/>
        <item x="117"/>
        <item x="28"/>
        <item x="351"/>
        <item x="11"/>
        <item x="61"/>
        <item x="644"/>
        <item x="467"/>
        <item x="786"/>
        <item x="67"/>
        <item x="426"/>
        <item x="951"/>
        <item x="1405"/>
        <item x="9"/>
        <item x="835"/>
        <item x="1049"/>
        <item x="904"/>
        <item x="113"/>
        <item x="1336"/>
        <item x="796"/>
        <item x="928"/>
        <item x="139"/>
        <item x="17"/>
        <item x="1306"/>
        <item x="1302"/>
        <item x="164"/>
        <item x="335"/>
        <item x="327"/>
        <item x="338"/>
        <item x="605"/>
        <item x="1154"/>
        <item x="1023"/>
        <item x="455"/>
        <item x="888"/>
        <item x="784"/>
        <item x="730"/>
        <item x="174"/>
        <item x="56"/>
        <item x="94"/>
        <item x="131"/>
        <item x="521"/>
        <item x="124"/>
        <item x="1087"/>
        <item x="460"/>
        <item x="267"/>
        <item x="1069"/>
        <item x="877"/>
        <item x="1282"/>
        <item x="1264"/>
        <item x="252"/>
        <item x="396"/>
        <item x="364"/>
        <item x="623"/>
        <item x="377"/>
        <item x="729"/>
        <item x="213"/>
        <item x="930"/>
        <item x="242"/>
        <item x="712"/>
        <item x="7"/>
        <item x="128"/>
        <item x="1131"/>
        <item x="1216"/>
        <item x="1285"/>
        <item x="643"/>
        <item x="718"/>
        <item x="191"/>
        <item x="361"/>
        <item x="954"/>
        <item x="161"/>
        <item x="999"/>
        <item x="1284"/>
        <item x="1238"/>
        <item x="235"/>
        <item x="1255"/>
        <item x="1113"/>
        <item x="701"/>
        <item x="657"/>
        <item x="497"/>
        <item x="1399"/>
        <item x="1369"/>
        <item x="1090"/>
        <item x="704"/>
        <item x="544"/>
        <item x="1182"/>
        <item x="309"/>
        <item x="581"/>
        <item x="268"/>
        <item x="743"/>
        <item x="1226"/>
        <item x="985"/>
        <item x="799"/>
        <item x="696"/>
        <item x="890"/>
        <item x="1217"/>
        <item x="476"/>
        <item x="591"/>
        <item x="779"/>
        <item x="854"/>
        <item x="271"/>
        <item x="550"/>
        <item x="964"/>
        <item x="1071"/>
        <item x="565"/>
        <item x="1074"/>
        <item x="1006"/>
        <item x="362"/>
        <item x="214"/>
        <item x="537"/>
        <item x="695"/>
        <item x="1402"/>
        <item x="18"/>
        <item x="1134"/>
        <item x="805"/>
        <item x="489"/>
        <item x="392"/>
        <item x="956"/>
        <item x="1014"/>
        <item x="764"/>
        <item x="1097"/>
        <item x="632"/>
        <item x="1374"/>
        <item x="773"/>
        <item x="542"/>
        <item x="1361"/>
        <item x="422"/>
        <item x="402"/>
        <item x="506"/>
        <item x="452"/>
        <item x="1099"/>
        <item x="142"/>
        <item x="227"/>
        <item x="831"/>
        <item x="118"/>
        <item x="907"/>
        <item x="1296"/>
        <item x="1275"/>
        <item x="553"/>
        <item x="996"/>
        <item x="1010"/>
        <item x="698"/>
        <item x="702"/>
        <item x="394"/>
        <item x="1052"/>
        <item x="208"/>
        <item x="912"/>
        <item x="898"/>
        <item x="1346"/>
        <item x="299"/>
        <item x="536"/>
        <item x="973"/>
        <item x="726"/>
        <item x="42"/>
        <item x="6"/>
        <item x="631"/>
        <item x="77"/>
        <item x="1070"/>
        <item x="916"/>
        <item x="1392"/>
        <item x="1209"/>
        <item x="1207"/>
        <item x="30"/>
        <item x="1410"/>
        <item x="1000"/>
        <item x="703"/>
        <item x="667"/>
        <item x="918"/>
        <item x="504"/>
        <item x="374"/>
        <item x="276"/>
        <item x="1412"/>
        <item x="234"/>
        <item x="192"/>
        <item x="583"/>
        <item x="46"/>
        <item x="415"/>
        <item x="523"/>
        <item x="880"/>
        <item x="1278"/>
        <item x="587"/>
        <item x="1292"/>
        <item x="357"/>
        <item x="1184"/>
        <item x="728"/>
        <item x="1267"/>
        <item x="911"/>
        <item x="1013"/>
        <item x="1027"/>
        <item x="484"/>
        <item x="919"/>
        <item x="1400"/>
        <item x="1042"/>
        <item x="921"/>
        <item x="1054"/>
        <item x="672"/>
        <item x="356"/>
        <item x="514"/>
        <item x="627"/>
        <item x="1295"/>
        <item x="278"/>
        <item x="265"/>
        <item x="331"/>
        <item x="547"/>
        <item x="20"/>
        <item x="248"/>
        <item x="54"/>
        <item x="1286"/>
        <item x="828"/>
        <item x="586"/>
        <item x="697"/>
        <item x="1095"/>
        <item x="24"/>
        <item x="478"/>
        <item x="401"/>
        <item x="664"/>
        <item x="226"/>
        <item x="245"/>
        <item x="903"/>
        <item x="1057"/>
        <item x="517"/>
        <item x="375"/>
        <item x="675"/>
        <item x="1394"/>
        <item x="494"/>
        <item x="662"/>
        <item x="1323"/>
        <item x="513"/>
        <item x="180"/>
        <item x="859"/>
        <item x="385"/>
        <item x="837"/>
        <item x="1103"/>
        <item x="183"/>
        <item x="1211"/>
        <item x="959"/>
        <item x="215"/>
        <item x="1179"/>
        <item x="111"/>
        <item x="23"/>
        <item x="1081"/>
        <item x="886"/>
        <item x="752"/>
        <item x="857"/>
        <item x="599"/>
        <item x="820"/>
        <item x="822"/>
        <item x="965"/>
        <item x="762"/>
        <item x="924"/>
        <item x="1041"/>
        <item x="896"/>
        <item x="678"/>
        <item x="832"/>
        <item x="68"/>
        <item x="274"/>
        <item x="250"/>
        <item x="561"/>
        <item x="915"/>
        <item x="758"/>
        <item x="1390"/>
        <item x="596"/>
        <item x="1166"/>
        <item x="1021"/>
        <item x="872"/>
        <item x="1146"/>
        <item x="474"/>
        <item x="1107"/>
        <item x="733"/>
        <item x="976"/>
        <item x="551"/>
        <item x="177"/>
        <item x="297"/>
        <item x="302"/>
        <item x="1192"/>
        <item x="1151"/>
        <item x="1339"/>
        <item x="1269"/>
        <item x="483"/>
        <item x="487"/>
        <item x="1115"/>
        <item x="1280"/>
        <item x="768"/>
        <item x="1091"/>
        <item x="463"/>
        <item x="266"/>
        <item x="1020"/>
        <item x="953"/>
        <item x="1150"/>
        <item x="132"/>
        <item x="156"/>
        <item x="336"/>
        <item x="92"/>
        <item x="347"/>
        <item x="390"/>
        <item x="1213"/>
        <item x="134"/>
        <item x="568"/>
        <item x="1171"/>
        <item x="1341"/>
        <item x="783"/>
        <item x="936"/>
        <item x="29"/>
        <item x="384"/>
        <item x="170"/>
        <item x="253"/>
        <item x="1002"/>
        <item x="367"/>
        <item x="167"/>
        <item x="937"/>
        <item x="359"/>
        <item x="795"/>
        <item x="878"/>
        <item x="1012"/>
        <item x="778"/>
        <item x="1283"/>
        <item x="905"/>
        <item x="751"/>
        <item x="1381"/>
        <item x="1019"/>
        <item x="307"/>
        <item x="263"/>
        <item x="398"/>
        <item x="261"/>
        <item x="464"/>
        <item x="440"/>
        <item x="1043"/>
        <item x="1324"/>
        <item x="499"/>
        <item x="978"/>
        <item x="1153"/>
        <item x="1163"/>
        <item x="181"/>
        <item x="732"/>
        <item x="247"/>
        <item x="934"/>
        <item x="686"/>
        <item x="453"/>
        <item x="871"/>
        <item x="290"/>
        <item x="708"/>
        <item x="863"/>
        <item x="939"/>
        <item x="303"/>
        <item x="535"/>
        <item x="834"/>
        <item x="858"/>
        <item x="711"/>
        <item x="721"/>
        <item x="1345"/>
        <item x="963"/>
        <item x="313"/>
        <item x="530"/>
        <item x="410"/>
        <item x="1135"/>
        <item x="1261"/>
        <item x="774"/>
        <item x="759"/>
        <item x="1205"/>
        <item x="188"/>
        <item x="492"/>
        <item x="380"/>
        <item x="230"/>
        <item x="74"/>
        <item x="1388"/>
        <item x="947"/>
        <item x="528"/>
        <item x="622"/>
        <item x="157"/>
        <item x="793"/>
        <item x="559"/>
        <item x="1067"/>
        <item x="1009"/>
        <item x="864"/>
        <item x="1357"/>
        <item x="913"/>
        <item x="618"/>
        <item x="82"/>
        <item x="334"/>
        <item x="123"/>
        <item x="651"/>
        <item x="548"/>
        <item x="615"/>
        <item x="285"/>
        <item x="203"/>
        <item x="1408"/>
        <item x="1187"/>
        <item x="96"/>
        <item x="1230"/>
        <item x="646"/>
        <item x="1353"/>
        <item x="372"/>
        <item x="254"/>
        <item x="564"/>
        <item x="819"/>
        <item x="1096"/>
        <item x="353"/>
        <item x="1189"/>
        <item x="539"/>
        <item x="101"/>
        <item x="185"/>
        <item x="527"/>
        <item x="1276"/>
        <item x="416"/>
        <item x="1322"/>
        <item x="404"/>
        <item x="869"/>
        <item x="337"/>
        <item x="600"/>
        <item x="823"/>
        <item x="169"/>
        <item x="529"/>
        <item x="677"/>
        <item x="125"/>
        <item x="246"/>
        <item x="295"/>
        <item x="1360"/>
        <item x="612"/>
        <item x="870"/>
        <item x="845"/>
        <item x="808"/>
        <item x="283"/>
        <item x="592"/>
        <item x="850"/>
        <item x="97"/>
        <item x="284"/>
        <item x="325"/>
        <item x="120"/>
        <item x="1203"/>
        <item x="1355"/>
        <item x="319"/>
        <item x="40"/>
        <item x="1185"/>
        <item x="495"/>
        <item x="574"/>
        <item x="1083"/>
        <item x="914"/>
        <item x="207"/>
        <item x="1375"/>
        <item x="927"/>
        <item x="1072"/>
        <item x="1050"/>
        <item x="477"/>
        <item x="1362"/>
        <item x="1121"/>
        <item x="674"/>
        <item x="1222"/>
        <item x="1239"/>
        <item x="775"/>
        <item x="816"/>
        <item x="1046"/>
        <item x="1298"/>
        <item x="451"/>
        <item x="624"/>
        <item x="1401"/>
        <item x="408"/>
        <item x="130"/>
        <item x="1196"/>
        <item x="812"/>
        <item x="1158"/>
        <item x="578"/>
        <item x="949"/>
        <item x="1112"/>
        <item x="298"/>
        <item x="747"/>
        <item x="753"/>
        <item x="462"/>
        <item x="756"/>
        <item x="1208"/>
        <item x="444"/>
        <item x="341"/>
        <item x="826"/>
        <item x="1060"/>
        <item x="133"/>
        <item x="630"/>
        <item x="1075"/>
        <item x="1329"/>
        <item x="127"/>
        <item x="76"/>
        <item x="223"/>
        <item x="206"/>
        <item x="255"/>
        <item x="36"/>
        <item x="259"/>
        <item x="490"/>
        <item x="209"/>
        <item x="1045"/>
        <item x="894"/>
        <item x="607"/>
        <item x="376"/>
        <item x="776"/>
        <item x="480"/>
        <item x="1344"/>
        <item x="270"/>
        <item x="673"/>
        <item x="598"/>
        <item x="1181"/>
        <item x="749"/>
        <item x="707"/>
        <item x="526"/>
        <item x="628"/>
        <item x="588"/>
        <item x="1352"/>
        <item x="456"/>
        <item x="345"/>
        <item x="148"/>
        <item x="312"/>
        <item x="1119"/>
        <item x="1347"/>
        <item x="508"/>
        <item x="438"/>
        <item x="1204"/>
        <item x="326"/>
        <item x="75"/>
        <item x="1289"/>
        <item x="1098"/>
        <item x="567"/>
        <item x="1215"/>
        <item x="769"/>
        <item x="1110"/>
        <item x="690"/>
        <item x="112"/>
        <item x="741"/>
        <item x="427"/>
        <item x="1382"/>
        <item x="884"/>
        <item x="409"/>
        <item x="589"/>
        <item x="1384"/>
        <item x="604"/>
        <item x="150"/>
        <item x="909"/>
        <item x="1106"/>
        <item x="833"/>
        <item x="1308"/>
        <item x="1133"/>
        <item x="660"/>
        <item x="1389"/>
        <item x="1246"/>
        <item x="88"/>
        <item x="1231"/>
        <item x="838"/>
        <item x="865"/>
        <item x="397"/>
        <item x="386"/>
        <item x="25"/>
        <item x="100"/>
        <item x="31"/>
        <item x="238"/>
        <item x="429"/>
        <item x="98"/>
        <item x="1371"/>
        <item x="933"/>
        <item x="1218"/>
        <item x="1395"/>
        <item x="1178"/>
        <item x="1331"/>
        <item x="585"/>
        <item x="1268"/>
        <item x="403"/>
        <item x="665"/>
        <item x="1188"/>
        <item x="280"/>
        <item x="1199"/>
        <item x="1169"/>
        <item x="941"/>
        <item x="469"/>
        <item x="861"/>
        <item x="984"/>
        <item x="746"/>
        <item x="1120"/>
        <item x="989"/>
        <item x="552"/>
        <item x="216"/>
        <item x="507"/>
        <item x="767"/>
        <item x="1073"/>
        <item x="454"/>
        <item x="960"/>
        <item x="620"/>
        <item x="637"/>
        <item x="355"/>
        <item x="611"/>
        <item x="1132"/>
        <item x="522"/>
        <item x="222"/>
        <item x="716"/>
        <item x="500"/>
        <item x="836"/>
        <item x="1167"/>
        <item x="1250"/>
        <item x="1354"/>
        <item x="264"/>
        <item x="55"/>
        <item x="1379"/>
        <item x="329"/>
        <item x="140"/>
        <item x="239"/>
        <item x="217"/>
        <item x="126"/>
        <item x="744"/>
        <item x="1122"/>
        <item x="1315"/>
        <item x="809"/>
        <item x="315"/>
        <item x="557"/>
        <item x="760"/>
        <item x="1265"/>
        <item x="887"/>
        <item x="201"/>
        <item x="1233"/>
        <item x="1047"/>
        <item x="1393"/>
        <item x="533"/>
        <item x="413"/>
        <item x="982"/>
        <item x="967"/>
        <item x="1299"/>
        <item x="1168"/>
        <item x="983"/>
        <item x="515"/>
        <item x="1177"/>
        <item x="194"/>
        <item x="328"/>
        <item x="1197"/>
        <item x="770"/>
        <item x="636"/>
        <item x="635"/>
        <item x="829"/>
        <item x="53"/>
        <item x="1128"/>
        <item x="1034"/>
        <item x="922"/>
        <item x="1270"/>
        <item x="310"/>
        <item x="532"/>
        <item x="1220"/>
        <item x="231"/>
        <item x="432"/>
        <item x="1082"/>
        <item x="119"/>
        <item x="1126"/>
        <item x="1383"/>
        <item x="1174"/>
        <item x="70"/>
        <item x="1271"/>
        <item x="186"/>
        <item x="545"/>
        <item x="305"/>
        <item x="988"/>
        <item x="617"/>
        <item x="1030"/>
        <item x="846"/>
        <item x="958"/>
        <item x="102"/>
        <item x="37"/>
        <item x="137"/>
        <item x="1294"/>
        <item x="639"/>
        <item x="58"/>
        <item x="38"/>
        <item x="1219"/>
        <item x="184"/>
        <item x="379"/>
        <item x="603"/>
        <item x="1253"/>
        <item x="1237"/>
        <item x="437"/>
        <item x="750"/>
        <item x="166"/>
        <item x="687"/>
        <item x="129"/>
        <item x="1162"/>
        <item x="853"/>
        <item x="1025"/>
        <item x="510"/>
        <item x="757"/>
        <item x="1124"/>
        <item x="649"/>
        <item x="1266"/>
        <item x="1367"/>
        <item x="121"/>
        <item x="498"/>
        <item x="1032"/>
        <item x="1378"/>
        <item x="391"/>
        <item x="722"/>
        <item x="165"/>
        <item x="289"/>
        <item x="791"/>
        <item x="1148"/>
        <item x="366"/>
        <item x="1243"/>
        <item x="373"/>
        <item x="566"/>
        <item x="110"/>
        <item x="243"/>
        <item x="1281"/>
        <item x="1254"/>
        <item x="306"/>
        <item x="680"/>
        <item x="806"/>
        <item x="1005"/>
        <item x="848"/>
        <item x="549"/>
        <item x="1358"/>
        <item x="286"/>
        <item x="41"/>
        <item x="45"/>
        <item x="65"/>
        <item x="60"/>
        <item x="601"/>
        <item x="579"/>
        <item x="190"/>
        <item x="658"/>
        <item x="411"/>
        <item x="1366"/>
        <item x="563"/>
        <item x="511"/>
        <item x="843"/>
        <item x="1228"/>
        <item x="742"/>
        <item x="371"/>
        <item x="172"/>
        <item x="569"/>
        <item x="714"/>
        <item x="1338"/>
        <item x="1263"/>
        <item x="1137"/>
        <item x="1327"/>
        <item x="866"/>
        <item x="946"/>
        <item x="554"/>
        <item x="321"/>
        <item x="1313"/>
        <item x="1058"/>
        <item x="608"/>
        <item x="856"/>
        <item x="179"/>
        <item x="378"/>
        <item x="320"/>
        <item x="485"/>
        <item x="407"/>
        <item x="272"/>
        <item x="1155"/>
        <item x="590"/>
        <item x="1277"/>
        <item x="879"/>
        <item x="1165"/>
        <item x="1130"/>
        <item x="369"/>
        <item x="689"/>
        <item x="971"/>
        <item x="330"/>
        <item x="1156"/>
        <item x="1127"/>
        <item x="897"/>
        <item x="1309"/>
        <item x="1236"/>
        <item x="691"/>
        <item x="1293"/>
        <item x="1404"/>
        <item x="256"/>
        <item x="1330"/>
        <item x="1326"/>
        <item x="661"/>
        <item x="318"/>
        <item x="260"/>
        <item x="244"/>
        <item x="12"/>
        <item x="891"/>
        <item x="748"/>
        <item x="16"/>
        <item x="715"/>
        <item x="594"/>
        <item x="461"/>
        <item x="1225"/>
        <item x="593"/>
        <item x="196"/>
        <item x="159"/>
        <item x="1359"/>
        <item x="1036"/>
        <item x="368"/>
        <item x="301"/>
        <item x="745"/>
        <item x="205"/>
        <item x="821"/>
        <item x="316"/>
        <item x="1334"/>
        <item x="925"/>
        <item x="572"/>
        <item x="906"/>
        <item x="555"/>
        <item x="44"/>
        <item x="1084"/>
        <item x="1201"/>
        <item x="1290"/>
        <item x="204"/>
        <item x="197"/>
        <item x="479"/>
        <item x="85"/>
        <item x="1212"/>
        <item x="445"/>
        <item x="1356"/>
        <item x="236"/>
        <item x="436"/>
        <item x="237"/>
        <item x="577"/>
        <item x="1221"/>
        <item x="1340"/>
        <item x="634"/>
        <item x="1300"/>
        <item x="943"/>
        <item x="560"/>
        <item x="439"/>
        <item x="739"/>
        <item x="468"/>
        <item x="1364"/>
        <item x="1068"/>
        <item x="885"/>
        <item x="482"/>
        <item x="332"/>
        <item x="1350"/>
        <item x="383"/>
        <item x="1376"/>
        <item x="443"/>
        <item x="847"/>
        <item x="867"/>
        <item x="706"/>
        <item x="360"/>
        <item x="800"/>
        <item x="292"/>
        <item x="496"/>
        <item x="1094"/>
        <item x="1337"/>
        <item x="1051"/>
        <item x="584"/>
        <item x="889"/>
        <item x="883"/>
        <item x="531"/>
        <item x="882"/>
        <item x="1407"/>
        <item x="1301"/>
        <item x="948"/>
        <item x="1403"/>
        <item x="322"/>
        <item x="21"/>
        <item x="1080"/>
        <item x="502"/>
        <item x="923"/>
        <item x="340"/>
        <item x="146"/>
        <item x="540"/>
        <item x="609"/>
        <item x="1039"/>
        <item x="225"/>
        <item x="1065"/>
        <item x="815"/>
        <item x="314"/>
        <item x="824"/>
        <item x="692"/>
        <item x="241"/>
        <item x="787"/>
        <item x="219"/>
        <item x="841"/>
        <item x="952"/>
        <item x="95"/>
        <item x="670"/>
        <item x="571"/>
        <item x="1351"/>
        <item x="782"/>
        <item x="10"/>
        <item x="251"/>
        <item x="538"/>
        <item x="518"/>
        <item x="900"/>
        <item x="825"/>
        <item x="1321"/>
        <item x="855"/>
        <item x="1093"/>
        <item t="default"/>
      </items>
    </pivotField>
    <pivotField showAll="0"/>
    <pivotField dataField="1" showAll="0"/>
    <pivotField showAll="0"/>
    <pivotField showAll="0">
      <items count="304">
        <item x="67"/>
        <item x="81"/>
        <item x="187"/>
        <item x="3"/>
        <item x="177"/>
        <item x="136"/>
        <item x="92"/>
        <item x="48"/>
        <item x="45"/>
        <item x="140"/>
        <item x="78"/>
        <item x="253"/>
        <item x="164"/>
        <item x="2"/>
        <item x="82"/>
        <item x="277"/>
        <item x="260"/>
        <item x="87"/>
        <item x="103"/>
        <item x="156"/>
        <item x="6"/>
        <item x="110"/>
        <item x="181"/>
        <item x="149"/>
        <item x="83"/>
        <item x="105"/>
        <item x="248"/>
        <item x="151"/>
        <item x="77"/>
        <item x="200"/>
        <item x="160"/>
        <item x="261"/>
        <item x="234"/>
        <item x="113"/>
        <item x="150"/>
        <item x="302"/>
        <item x="22"/>
        <item x="163"/>
        <item x="68"/>
        <item x="268"/>
        <item x="88"/>
        <item x="21"/>
        <item x="73"/>
        <item x="174"/>
        <item x="287"/>
        <item x="154"/>
        <item x="189"/>
        <item x="72"/>
        <item x="264"/>
        <item x="99"/>
        <item x="165"/>
        <item x="114"/>
        <item x="129"/>
        <item x="19"/>
        <item x="9"/>
        <item x="34"/>
        <item x="47"/>
        <item x="219"/>
        <item x="276"/>
        <item x="107"/>
        <item x="147"/>
        <item x="112"/>
        <item x="242"/>
        <item x="119"/>
        <item x="120"/>
        <item x="197"/>
        <item x="222"/>
        <item x="102"/>
        <item x="169"/>
        <item x="117"/>
        <item x="293"/>
        <item x="94"/>
        <item x="281"/>
        <item x="36"/>
        <item x="31"/>
        <item x="100"/>
        <item x="251"/>
        <item x="265"/>
        <item x="209"/>
        <item x="215"/>
        <item x="123"/>
        <item x="97"/>
        <item x="255"/>
        <item x="190"/>
        <item x="125"/>
        <item x="274"/>
        <item x="168"/>
        <item x="155"/>
        <item x="56"/>
        <item x="137"/>
        <item x="245"/>
        <item x="16"/>
        <item x="225"/>
        <item x="186"/>
        <item x="58"/>
        <item x="135"/>
        <item x="195"/>
        <item x="238"/>
        <item x="223"/>
        <item x="252"/>
        <item x="236"/>
        <item x="148"/>
        <item x="298"/>
        <item x="241"/>
        <item x="101"/>
        <item x="153"/>
        <item x="4"/>
        <item x="84"/>
        <item x="207"/>
        <item x="76"/>
        <item x="280"/>
        <item x="170"/>
        <item x="295"/>
        <item x="266"/>
        <item x="279"/>
        <item x="104"/>
        <item x="205"/>
        <item x="191"/>
        <item x="272"/>
        <item x="240"/>
        <item x="134"/>
        <item x="297"/>
        <item x="29"/>
        <item x="25"/>
        <item x="290"/>
        <item x="263"/>
        <item x="143"/>
        <item x="106"/>
        <item x="203"/>
        <item x="221"/>
        <item x="51"/>
        <item x="39"/>
        <item x="26"/>
        <item x="121"/>
        <item x="196"/>
        <item x="182"/>
        <item x="138"/>
        <item x="144"/>
        <item x="175"/>
        <item x="294"/>
        <item x="115"/>
        <item x="289"/>
        <item x="93"/>
        <item x="42"/>
        <item x="53"/>
        <item x="80"/>
        <item x="54"/>
        <item x="288"/>
        <item x="185"/>
        <item x="11"/>
        <item x="63"/>
        <item x="291"/>
        <item x="201"/>
        <item x="65"/>
        <item x="296"/>
        <item x="158"/>
        <item x="17"/>
        <item x="194"/>
        <item x="38"/>
        <item x="171"/>
        <item x="131"/>
        <item x="284"/>
        <item x="124"/>
        <item x="61"/>
        <item x="74"/>
        <item x="228"/>
        <item x="145"/>
        <item x="231"/>
        <item x="259"/>
        <item x="224"/>
        <item x="301"/>
        <item x="50"/>
        <item x="111"/>
        <item x="142"/>
        <item x="282"/>
        <item x="0"/>
        <item x="18"/>
        <item x="90"/>
        <item x="180"/>
        <item x="108"/>
        <item x="96"/>
        <item x="132"/>
        <item x="214"/>
        <item x="257"/>
        <item x="41"/>
        <item x="33"/>
        <item x="43"/>
        <item x="44"/>
        <item x="49"/>
        <item x="167"/>
        <item x="8"/>
        <item x="24"/>
        <item x="15"/>
        <item x="211"/>
        <item x="232"/>
        <item x="270"/>
        <item x="1"/>
        <item x="71"/>
        <item x="128"/>
        <item x="30"/>
        <item x="91"/>
        <item x="249"/>
        <item x="172"/>
        <item x="237"/>
        <item x="95"/>
        <item x="23"/>
        <item x="69"/>
        <item x="256"/>
        <item x="286"/>
        <item x="98"/>
        <item x="285"/>
        <item x="188"/>
        <item x="230"/>
        <item x="146"/>
        <item x="204"/>
        <item x="5"/>
        <item x="7"/>
        <item x="62"/>
        <item x="271"/>
        <item x="176"/>
        <item x="122"/>
        <item x="208"/>
        <item x="79"/>
        <item x="262"/>
        <item x="161"/>
        <item x="213"/>
        <item x="226"/>
        <item x="247"/>
        <item x="210"/>
        <item x="178"/>
        <item x="278"/>
        <item x="46"/>
        <item x="10"/>
        <item x="55"/>
        <item x="250"/>
        <item x="13"/>
        <item x="57"/>
        <item x="32"/>
        <item x="116"/>
        <item x="192"/>
        <item x="258"/>
        <item x="218"/>
        <item x="184"/>
        <item x="299"/>
        <item x="235"/>
        <item x="162"/>
        <item x="275"/>
        <item x="89"/>
        <item x="254"/>
        <item x="133"/>
        <item x="202"/>
        <item x="243"/>
        <item x="66"/>
        <item x="199"/>
        <item x="300"/>
        <item x="141"/>
        <item x="37"/>
        <item x="109"/>
        <item x="173"/>
        <item x="183"/>
        <item x="233"/>
        <item x="126"/>
        <item x="64"/>
        <item x="292"/>
        <item x="267"/>
        <item x="85"/>
        <item x="220"/>
        <item x="283"/>
        <item x="198"/>
        <item x="130"/>
        <item x="75"/>
        <item x="60"/>
        <item x="273"/>
        <item x="118"/>
        <item x="12"/>
        <item x="244"/>
        <item x="239"/>
        <item x="246"/>
        <item x="179"/>
        <item x="52"/>
        <item x="216"/>
        <item x="14"/>
        <item x="157"/>
        <item x="27"/>
        <item x="227"/>
        <item x="127"/>
        <item x="20"/>
        <item x="217"/>
        <item x="166"/>
        <item x="159"/>
        <item x="229"/>
        <item x="139"/>
        <item x="269"/>
        <item x="206"/>
        <item x="152"/>
        <item x="193"/>
        <item x="28"/>
        <item x="212"/>
        <item x="86"/>
        <item x="70"/>
        <item x="35"/>
        <item x="59"/>
        <item x="40"/>
        <item t="default"/>
      </items>
    </pivotField>
    <pivotField showAll="0">
      <items count="141">
        <item x="129"/>
        <item x="43"/>
        <item x="131"/>
        <item x="118"/>
        <item x="63"/>
        <item x="65"/>
        <item x="70"/>
        <item x="40"/>
        <item x="61"/>
        <item x="92"/>
        <item x="19"/>
        <item x="3"/>
        <item x="113"/>
        <item x="42"/>
        <item x="87"/>
        <item x="58"/>
        <item x="133"/>
        <item x="68"/>
        <item x="128"/>
        <item x="50"/>
        <item x="138"/>
        <item x="139"/>
        <item x="109"/>
        <item x="136"/>
        <item x="56"/>
        <item x="26"/>
        <item x="120"/>
        <item x="101"/>
        <item x="91"/>
        <item x="48"/>
        <item x="20"/>
        <item x="130"/>
        <item x="37"/>
        <item x="135"/>
        <item x="4"/>
        <item x="69"/>
        <item x="23"/>
        <item x="66"/>
        <item x="103"/>
        <item x="33"/>
        <item x="99"/>
        <item x="54"/>
        <item x="134"/>
        <item x="39"/>
        <item x="16"/>
        <item x="100"/>
        <item x="22"/>
        <item x="52"/>
        <item x="51"/>
        <item x="108"/>
        <item x="8"/>
        <item x="5"/>
        <item x="126"/>
        <item x="123"/>
        <item x="6"/>
        <item x="12"/>
        <item x="41"/>
        <item x="9"/>
        <item x="53"/>
        <item x="32"/>
        <item x="18"/>
        <item x="46"/>
        <item x="28"/>
        <item x="14"/>
        <item x="0"/>
        <item x="2"/>
        <item x="111"/>
        <item x="74"/>
        <item x="86"/>
        <item x="1"/>
        <item x="47"/>
        <item x="72"/>
        <item x="35"/>
        <item x="44"/>
        <item x="11"/>
        <item x="30"/>
        <item x="89"/>
        <item x="29"/>
        <item x="106"/>
        <item x="7"/>
        <item x="90"/>
        <item x="79"/>
        <item x="85"/>
        <item x="125"/>
        <item x="21"/>
        <item x="73"/>
        <item x="97"/>
        <item x="31"/>
        <item x="81"/>
        <item x="127"/>
        <item x="13"/>
        <item x="96"/>
        <item x="107"/>
        <item x="112"/>
        <item x="25"/>
        <item x="102"/>
        <item x="105"/>
        <item x="71"/>
        <item x="117"/>
        <item x="36"/>
        <item x="98"/>
        <item x="10"/>
        <item x="104"/>
        <item x="132"/>
        <item x="121"/>
        <item x="60"/>
        <item x="62"/>
        <item x="34"/>
        <item x="27"/>
        <item x="95"/>
        <item x="55"/>
        <item x="64"/>
        <item x="45"/>
        <item x="116"/>
        <item x="114"/>
        <item x="76"/>
        <item x="17"/>
        <item x="15"/>
        <item x="67"/>
        <item x="59"/>
        <item x="122"/>
        <item x="83"/>
        <item x="49"/>
        <item x="137"/>
        <item x="78"/>
        <item x="124"/>
        <item x="93"/>
        <item x="84"/>
        <item x="88"/>
        <item x="75"/>
        <item x="119"/>
        <item x="38"/>
        <item x="94"/>
        <item x="57"/>
        <item x="24"/>
        <item x="80"/>
        <item x="115"/>
        <item x="77"/>
        <item x="82"/>
        <item x="110"/>
        <item t="default"/>
      </items>
    </pivotField>
    <pivotField numFmtId="1" showAll="0"/>
  </pivotFields>
  <rowFields count="1">
    <field x="1"/>
  </rowFields>
  <rowItems count="6">
    <i>
      <x v="289"/>
    </i>
    <i>
      <x v="379"/>
    </i>
    <i>
      <x v="696"/>
    </i>
    <i>
      <x v="704"/>
    </i>
    <i>
      <x v="1191"/>
    </i>
    <i t="grand">
      <x/>
    </i>
  </rowItems>
  <colItems count="1">
    <i/>
  </colItems>
  <dataFields count="1">
    <dataField name="Sum of reviews" fld="3" baseField="1" baseItem="461"/>
  </dataFields>
  <chartFormats count="2">
    <chartFormat chart="0" format="5"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8"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FF0B3C-A50C-4DD9-B297-A0116A3F395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ead_Quarters">
  <location ref="C910:D916" firstHeaderRow="1" firstDataRow="1" firstDataCol="1"/>
  <pivotFields count="8">
    <pivotField showAll="0"/>
    <pivotField showAll="0"/>
    <pivotField showAll="0">
      <items count="36">
        <item x="31"/>
        <item x="29"/>
        <item x="26"/>
        <item x="33"/>
        <item x="32"/>
        <item x="23"/>
        <item x="34"/>
        <item x="25"/>
        <item x="30"/>
        <item x="21"/>
        <item x="27"/>
        <item x="22"/>
        <item x="24"/>
        <item x="18"/>
        <item x="9"/>
        <item x="12"/>
        <item x="13"/>
        <item x="14"/>
        <item x="10"/>
        <item x="11"/>
        <item x="8"/>
        <item x="7"/>
        <item x="3"/>
        <item x="1"/>
        <item x="0"/>
        <item x="4"/>
        <item x="2"/>
        <item x="5"/>
        <item x="6"/>
        <item x="15"/>
        <item x="16"/>
        <item x="20"/>
        <item x="19"/>
        <item x="17"/>
        <item x="28"/>
        <item t="default"/>
      </items>
    </pivotField>
    <pivotField dataField="1" showAll="0"/>
    <pivotField showAll="0"/>
    <pivotField axis="axisRow" showAll="0" measureFilter="1">
      <items count="304">
        <item x="67"/>
        <item x="81"/>
        <item x="187"/>
        <item x="3"/>
        <item x="177"/>
        <item x="136"/>
        <item x="92"/>
        <item x="48"/>
        <item x="45"/>
        <item x="140"/>
        <item x="78"/>
        <item x="253"/>
        <item x="164"/>
        <item x="2"/>
        <item x="82"/>
        <item x="277"/>
        <item x="260"/>
        <item x="87"/>
        <item x="103"/>
        <item x="156"/>
        <item x="6"/>
        <item x="110"/>
        <item x="181"/>
        <item x="149"/>
        <item x="83"/>
        <item x="105"/>
        <item x="248"/>
        <item x="151"/>
        <item x="77"/>
        <item x="200"/>
        <item x="160"/>
        <item x="261"/>
        <item x="234"/>
        <item x="113"/>
        <item x="150"/>
        <item x="302"/>
        <item x="22"/>
        <item x="163"/>
        <item x="68"/>
        <item x="268"/>
        <item x="88"/>
        <item x="21"/>
        <item x="73"/>
        <item x="174"/>
        <item x="287"/>
        <item x="154"/>
        <item x="189"/>
        <item x="72"/>
        <item x="264"/>
        <item x="99"/>
        <item x="165"/>
        <item x="114"/>
        <item x="129"/>
        <item x="19"/>
        <item x="9"/>
        <item x="34"/>
        <item x="47"/>
        <item x="219"/>
        <item x="276"/>
        <item x="107"/>
        <item x="147"/>
        <item x="112"/>
        <item x="242"/>
        <item x="119"/>
        <item x="120"/>
        <item x="197"/>
        <item x="222"/>
        <item x="102"/>
        <item x="169"/>
        <item x="117"/>
        <item x="293"/>
        <item x="94"/>
        <item x="281"/>
        <item x="36"/>
        <item x="31"/>
        <item x="100"/>
        <item x="251"/>
        <item x="265"/>
        <item x="209"/>
        <item x="215"/>
        <item x="123"/>
        <item x="97"/>
        <item x="255"/>
        <item x="190"/>
        <item x="125"/>
        <item x="274"/>
        <item x="168"/>
        <item x="155"/>
        <item x="56"/>
        <item x="137"/>
        <item x="245"/>
        <item x="16"/>
        <item x="225"/>
        <item x="186"/>
        <item x="58"/>
        <item x="135"/>
        <item x="195"/>
        <item x="238"/>
        <item x="223"/>
        <item x="252"/>
        <item x="236"/>
        <item x="148"/>
        <item x="298"/>
        <item x="241"/>
        <item x="101"/>
        <item x="153"/>
        <item x="4"/>
        <item x="84"/>
        <item x="207"/>
        <item x="76"/>
        <item x="280"/>
        <item x="170"/>
        <item x="295"/>
        <item x="266"/>
        <item x="279"/>
        <item x="104"/>
        <item x="205"/>
        <item x="191"/>
        <item x="272"/>
        <item x="240"/>
        <item x="134"/>
        <item x="297"/>
        <item x="29"/>
        <item x="25"/>
        <item x="290"/>
        <item x="263"/>
        <item x="143"/>
        <item x="106"/>
        <item x="203"/>
        <item x="221"/>
        <item x="51"/>
        <item x="39"/>
        <item x="26"/>
        <item x="121"/>
        <item x="196"/>
        <item x="182"/>
        <item x="138"/>
        <item x="144"/>
        <item x="175"/>
        <item x="294"/>
        <item x="115"/>
        <item x="289"/>
        <item x="93"/>
        <item x="42"/>
        <item x="53"/>
        <item x="80"/>
        <item x="54"/>
        <item x="288"/>
        <item x="185"/>
        <item x="11"/>
        <item x="63"/>
        <item x="291"/>
        <item x="201"/>
        <item x="65"/>
        <item x="296"/>
        <item x="158"/>
        <item x="17"/>
        <item x="194"/>
        <item x="38"/>
        <item x="171"/>
        <item x="131"/>
        <item x="284"/>
        <item x="124"/>
        <item x="61"/>
        <item x="74"/>
        <item x="228"/>
        <item x="145"/>
        <item x="231"/>
        <item x="259"/>
        <item x="224"/>
        <item x="301"/>
        <item x="50"/>
        <item x="111"/>
        <item x="142"/>
        <item x="282"/>
        <item x="0"/>
        <item x="18"/>
        <item x="90"/>
        <item x="180"/>
        <item x="108"/>
        <item x="96"/>
        <item x="132"/>
        <item x="214"/>
        <item x="257"/>
        <item x="41"/>
        <item x="33"/>
        <item x="43"/>
        <item x="44"/>
        <item x="49"/>
        <item x="167"/>
        <item x="8"/>
        <item x="24"/>
        <item x="15"/>
        <item x="211"/>
        <item x="232"/>
        <item x="270"/>
        <item x="1"/>
        <item x="71"/>
        <item x="128"/>
        <item x="30"/>
        <item x="91"/>
        <item x="249"/>
        <item x="172"/>
        <item x="237"/>
        <item x="95"/>
        <item x="23"/>
        <item x="69"/>
        <item x="256"/>
        <item x="286"/>
        <item x="98"/>
        <item x="285"/>
        <item x="188"/>
        <item x="230"/>
        <item x="146"/>
        <item x="204"/>
        <item x="5"/>
        <item x="7"/>
        <item x="62"/>
        <item x="271"/>
        <item x="176"/>
        <item x="122"/>
        <item x="208"/>
        <item x="79"/>
        <item x="262"/>
        <item x="161"/>
        <item x="213"/>
        <item x="226"/>
        <item x="247"/>
        <item x="210"/>
        <item x="178"/>
        <item x="278"/>
        <item x="46"/>
        <item x="10"/>
        <item x="55"/>
        <item x="250"/>
        <item x="13"/>
        <item x="57"/>
        <item x="32"/>
        <item x="116"/>
        <item x="192"/>
        <item x="258"/>
        <item x="218"/>
        <item x="184"/>
        <item x="299"/>
        <item x="235"/>
        <item x="162"/>
        <item x="275"/>
        <item x="89"/>
        <item x="254"/>
        <item x="133"/>
        <item x="202"/>
        <item x="243"/>
        <item x="66"/>
        <item x="199"/>
        <item x="300"/>
        <item x="141"/>
        <item x="37"/>
        <item x="109"/>
        <item x="173"/>
        <item x="183"/>
        <item x="233"/>
        <item x="126"/>
        <item x="64"/>
        <item x="292"/>
        <item x="267"/>
        <item x="85"/>
        <item x="220"/>
        <item x="283"/>
        <item x="198"/>
        <item x="130"/>
        <item x="75"/>
        <item x="60"/>
        <item x="273"/>
        <item x="118"/>
        <item x="12"/>
        <item x="244"/>
        <item x="239"/>
        <item x="246"/>
        <item x="179"/>
        <item x="52"/>
        <item x="216"/>
        <item x="14"/>
        <item x="157"/>
        <item x="27"/>
        <item x="227"/>
        <item x="127"/>
        <item x="20"/>
        <item x="217"/>
        <item x="166"/>
        <item x="159"/>
        <item x="229"/>
        <item x="139"/>
        <item x="269"/>
        <item x="206"/>
        <item x="152"/>
        <item x="193"/>
        <item x="28"/>
        <item x="212"/>
        <item x="86"/>
        <item x="70"/>
        <item x="35"/>
        <item x="59"/>
        <item x="40"/>
        <item t="default"/>
      </items>
    </pivotField>
    <pivotField showAll="0"/>
    <pivotField numFmtId="1" showAll="0"/>
  </pivotFields>
  <rowFields count="1">
    <field x="5"/>
  </rowFields>
  <rowItems count="6">
    <i>
      <x v="13"/>
    </i>
    <i>
      <x v="53"/>
    </i>
    <i>
      <x v="91"/>
    </i>
    <i>
      <x v="131"/>
    </i>
    <i>
      <x v="235"/>
    </i>
    <i t="grand">
      <x/>
    </i>
  </rowItems>
  <colItems count="1">
    <i/>
  </colItems>
  <dataFields count="1">
    <dataField name="Average of reviews" fld="3" subtotal="average" baseField="5" baseItem="0"/>
  </dataField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3856A-A693-4433-8BC2-8ED6D5223AEF}">
  <dimension ref="A1:H1501"/>
  <sheetViews>
    <sheetView zoomScale="77" workbookViewId="0">
      <selection activeCell="H2" sqref="H2"/>
    </sheetView>
  </sheetViews>
  <sheetFormatPr baseColWidth="10" defaultColWidth="8.83203125" defaultRowHeight="15" x14ac:dyDescent="0.2"/>
  <cols>
    <col min="2" max="2" width="49.1640625" style="23" customWidth="1"/>
    <col min="3" max="3" width="8" bestFit="1" customWidth="1"/>
    <col min="4" max="4" width="13.5" bestFit="1" customWidth="1"/>
    <col min="5" max="5" width="38.83203125" bestFit="1" customWidth="1"/>
    <col min="6" max="6" width="43" bestFit="1" customWidth="1"/>
    <col min="7" max="7" width="25.6640625" bestFit="1" customWidth="1"/>
    <col min="8" max="8" width="25.6640625" style="3" bestFit="1" customWidth="1"/>
  </cols>
  <sheetData>
    <row r="1" spans="1:8" s="15" customFormat="1" ht="19" x14ac:dyDescent="0.25">
      <c r="A1" s="21" t="s">
        <v>332</v>
      </c>
      <c r="B1" s="21" t="s">
        <v>0</v>
      </c>
      <c r="C1" s="21" t="s">
        <v>1</v>
      </c>
      <c r="D1" s="21" t="s">
        <v>2</v>
      </c>
      <c r="E1" s="21" t="s">
        <v>3</v>
      </c>
      <c r="F1" s="21" t="s">
        <v>4</v>
      </c>
      <c r="G1" s="21" t="s">
        <v>5</v>
      </c>
      <c r="H1" s="22" t="s">
        <v>6</v>
      </c>
    </row>
    <row r="2" spans="1:8" x14ac:dyDescent="0.2">
      <c r="A2" s="23">
        <v>1</v>
      </c>
      <c r="B2" s="23" t="s">
        <v>7</v>
      </c>
      <c r="C2" s="23">
        <v>4</v>
      </c>
      <c r="D2" s="23">
        <v>33600</v>
      </c>
      <c r="E2" s="23" t="s">
        <v>8</v>
      </c>
      <c r="F2" s="23" t="s">
        <v>249</v>
      </c>
      <c r="G2" s="23" t="s">
        <v>9</v>
      </c>
      <c r="H2" s="24">
        <v>100000</v>
      </c>
    </row>
    <row r="3" spans="1:8" x14ac:dyDescent="0.2">
      <c r="A3" s="23">
        <v>2</v>
      </c>
      <c r="B3" s="23" t="s">
        <v>10</v>
      </c>
      <c r="C3" s="23">
        <v>4</v>
      </c>
      <c r="D3" s="23">
        <v>37900</v>
      </c>
      <c r="E3" s="23" t="s">
        <v>8</v>
      </c>
      <c r="F3" s="23" t="s">
        <v>249</v>
      </c>
      <c r="G3" s="23" t="s">
        <v>9</v>
      </c>
      <c r="H3" s="24">
        <v>100000</v>
      </c>
    </row>
    <row r="4" spans="1:8" x14ac:dyDescent="0.2">
      <c r="A4" s="23">
        <v>3</v>
      </c>
      <c r="B4" s="23" t="s">
        <v>11</v>
      </c>
      <c r="C4" s="23">
        <v>3.9</v>
      </c>
      <c r="D4" s="23">
        <v>17400</v>
      </c>
      <c r="E4" s="23" t="s">
        <v>8</v>
      </c>
      <c r="F4" s="23" t="s">
        <v>247</v>
      </c>
      <c r="G4" s="23" t="s">
        <v>12</v>
      </c>
      <c r="H4" s="24">
        <v>100000</v>
      </c>
    </row>
    <row r="5" spans="1:8" x14ac:dyDescent="0.2">
      <c r="A5" s="23">
        <v>4</v>
      </c>
      <c r="B5" s="23" t="s">
        <v>13</v>
      </c>
      <c r="C5" s="23">
        <v>3.9</v>
      </c>
      <c r="D5" s="23">
        <v>18300</v>
      </c>
      <c r="E5" s="23" t="s">
        <v>8</v>
      </c>
      <c r="F5" s="23" t="s">
        <v>249</v>
      </c>
      <c r="G5" s="23" t="s">
        <v>14</v>
      </c>
      <c r="H5" s="24">
        <v>100000</v>
      </c>
    </row>
    <row r="6" spans="1:8" x14ac:dyDescent="0.2">
      <c r="A6" s="23">
        <v>5</v>
      </c>
      <c r="B6" s="23" t="s">
        <v>15</v>
      </c>
      <c r="C6" s="23">
        <v>4.2</v>
      </c>
      <c r="D6" s="23">
        <v>20700</v>
      </c>
      <c r="E6" s="23" t="s">
        <v>8</v>
      </c>
      <c r="F6" s="23" t="s">
        <v>341</v>
      </c>
      <c r="G6" s="23" t="s">
        <v>16</v>
      </c>
      <c r="H6" s="24">
        <v>100000</v>
      </c>
    </row>
    <row r="7" spans="1:8" x14ac:dyDescent="0.2">
      <c r="A7" s="23">
        <v>6</v>
      </c>
      <c r="B7" s="23" t="s">
        <v>561</v>
      </c>
      <c r="C7" s="23">
        <v>4</v>
      </c>
      <c r="D7" s="23">
        <v>12900</v>
      </c>
      <c r="E7" s="23" t="s">
        <v>17</v>
      </c>
      <c r="F7" s="23" t="s">
        <v>268</v>
      </c>
      <c r="G7" s="23" t="s">
        <v>18</v>
      </c>
      <c r="H7" s="24">
        <v>100000</v>
      </c>
    </row>
    <row r="8" spans="1:8" x14ac:dyDescent="0.2">
      <c r="A8" s="23">
        <v>7</v>
      </c>
      <c r="B8" s="23" t="s">
        <v>562</v>
      </c>
      <c r="C8" s="23">
        <v>3.9</v>
      </c>
      <c r="D8" s="23">
        <v>13200</v>
      </c>
      <c r="E8" s="23" t="s">
        <v>8</v>
      </c>
      <c r="F8" s="23" t="s">
        <v>249</v>
      </c>
      <c r="G8" s="23" t="s">
        <v>19</v>
      </c>
      <c r="H8" s="24">
        <v>75000</v>
      </c>
    </row>
    <row r="9" spans="1:8" x14ac:dyDescent="0.2">
      <c r="A9" s="23">
        <v>8</v>
      </c>
      <c r="B9" s="23" t="s">
        <v>20</v>
      </c>
      <c r="C9" s="23">
        <v>3.8</v>
      </c>
      <c r="D9" s="23">
        <v>6600</v>
      </c>
      <c r="E9" s="23" t="s">
        <v>8</v>
      </c>
      <c r="F9" s="23" t="s">
        <v>248</v>
      </c>
      <c r="G9" s="23" t="s">
        <v>9</v>
      </c>
      <c r="H9" s="24">
        <v>25000</v>
      </c>
    </row>
    <row r="10" spans="1:8" x14ac:dyDescent="0.2">
      <c r="A10" s="23">
        <v>9</v>
      </c>
      <c r="B10" s="23" t="s">
        <v>21</v>
      </c>
      <c r="C10" s="23">
        <v>4.0999999999999996</v>
      </c>
      <c r="D10" s="23">
        <v>5700</v>
      </c>
      <c r="E10" s="23" t="s">
        <v>17</v>
      </c>
      <c r="F10" s="23" t="s">
        <v>229</v>
      </c>
      <c r="G10" s="23" t="s">
        <v>22</v>
      </c>
      <c r="H10" s="24">
        <v>25000</v>
      </c>
    </row>
    <row r="11" spans="1:8" x14ac:dyDescent="0.2">
      <c r="A11" s="23">
        <v>10</v>
      </c>
      <c r="B11" s="23" t="s">
        <v>23</v>
      </c>
      <c r="C11" s="23">
        <v>4</v>
      </c>
      <c r="D11" s="23">
        <v>4900</v>
      </c>
      <c r="E11" s="23" t="s">
        <v>8</v>
      </c>
      <c r="F11" s="23" t="s">
        <v>249</v>
      </c>
      <c r="G11" s="23" t="s">
        <v>24</v>
      </c>
      <c r="H11" s="24">
        <v>25000</v>
      </c>
    </row>
    <row r="12" spans="1:8" x14ac:dyDescent="0.2">
      <c r="A12" s="23">
        <v>11</v>
      </c>
      <c r="B12" s="23" t="s">
        <v>25</v>
      </c>
      <c r="C12" s="23">
        <v>4</v>
      </c>
      <c r="D12" s="23">
        <v>4500</v>
      </c>
      <c r="E12" s="23" t="s">
        <v>8</v>
      </c>
      <c r="F12" s="23" t="s">
        <v>249</v>
      </c>
      <c r="G12" s="23" t="s">
        <v>26</v>
      </c>
      <c r="H12" s="24">
        <v>25000</v>
      </c>
    </row>
    <row r="13" spans="1:8" x14ac:dyDescent="0.2">
      <c r="A13" s="23">
        <v>12</v>
      </c>
      <c r="B13" s="23" t="s">
        <v>563</v>
      </c>
      <c r="C13" s="23">
        <v>4.0999999999999996</v>
      </c>
      <c r="D13" s="23">
        <v>4400</v>
      </c>
      <c r="E13" s="23" t="s">
        <v>8</v>
      </c>
      <c r="F13" s="23" t="s">
        <v>249</v>
      </c>
      <c r="G13" s="23" t="s">
        <v>27</v>
      </c>
      <c r="H13" s="24">
        <v>25000</v>
      </c>
    </row>
    <row r="14" spans="1:8" x14ac:dyDescent="0.2">
      <c r="A14" s="23">
        <v>13</v>
      </c>
      <c r="B14" s="23" t="s">
        <v>28</v>
      </c>
      <c r="C14" s="23">
        <v>4.0999999999999996</v>
      </c>
      <c r="D14" s="23">
        <v>4200</v>
      </c>
      <c r="E14" s="23" t="s">
        <v>17</v>
      </c>
      <c r="F14" s="23" t="s">
        <v>257</v>
      </c>
      <c r="G14" s="23" t="s">
        <v>29</v>
      </c>
      <c r="H14" s="24">
        <v>3500</v>
      </c>
    </row>
    <row r="15" spans="1:8" x14ac:dyDescent="0.2">
      <c r="A15" s="23">
        <v>14</v>
      </c>
      <c r="B15" s="23" t="s">
        <v>30</v>
      </c>
      <c r="C15" s="23">
        <v>4</v>
      </c>
      <c r="D15" s="23">
        <v>5400</v>
      </c>
      <c r="E15" s="23" t="s">
        <v>8</v>
      </c>
      <c r="F15" s="23" t="s">
        <v>249</v>
      </c>
      <c r="G15" s="23" t="s">
        <v>27</v>
      </c>
      <c r="H15" s="24">
        <v>25000</v>
      </c>
    </row>
    <row r="16" spans="1:8" x14ac:dyDescent="0.2">
      <c r="A16" s="23">
        <v>15</v>
      </c>
      <c r="B16" s="23" t="s">
        <v>31</v>
      </c>
      <c r="C16" s="23">
        <v>4.2</v>
      </c>
      <c r="D16" s="23">
        <v>4200</v>
      </c>
      <c r="E16" s="23" t="s">
        <v>17</v>
      </c>
      <c r="F16" s="23" t="s">
        <v>229</v>
      </c>
      <c r="G16" s="23" t="s">
        <v>32</v>
      </c>
      <c r="H16" s="24">
        <v>25000</v>
      </c>
    </row>
    <row r="17" spans="1:8" x14ac:dyDescent="0.2">
      <c r="A17" s="23">
        <v>16</v>
      </c>
      <c r="B17" s="23" t="s">
        <v>564</v>
      </c>
      <c r="C17" s="23">
        <v>4.2</v>
      </c>
      <c r="D17" s="23">
        <v>3700</v>
      </c>
      <c r="E17" s="23" t="s">
        <v>17</v>
      </c>
      <c r="F17" s="23" t="s">
        <v>418</v>
      </c>
      <c r="G17" s="23" t="s">
        <v>33</v>
      </c>
      <c r="H17" s="24">
        <v>25000</v>
      </c>
    </row>
    <row r="18" spans="1:8" x14ac:dyDescent="0.2">
      <c r="A18" s="23">
        <v>17</v>
      </c>
      <c r="B18" s="23" t="s">
        <v>565</v>
      </c>
      <c r="C18" s="23">
        <v>4.0999999999999996</v>
      </c>
      <c r="D18" s="23">
        <v>3700</v>
      </c>
      <c r="E18" s="23" t="s">
        <v>8</v>
      </c>
      <c r="F18" s="23" t="s">
        <v>257</v>
      </c>
      <c r="G18" s="23" t="s">
        <v>34</v>
      </c>
      <c r="H18" s="24">
        <v>25000</v>
      </c>
    </row>
    <row r="19" spans="1:8" x14ac:dyDescent="0.2">
      <c r="A19" s="23">
        <v>18</v>
      </c>
      <c r="B19" s="23" t="s">
        <v>35</v>
      </c>
      <c r="C19" s="23">
        <v>3.9</v>
      </c>
      <c r="D19" s="23">
        <v>3500</v>
      </c>
      <c r="E19" s="23" t="s">
        <v>8</v>
      </c>
      <c r="F19" s="23" t="s">
        <v>249</v>
      </c>
      <c r="G19" s="23" t="s">
        <v>36</v>
      </c>
      <c r="H19" s="24">
        <v>25000</v>
      </c>
    </row>
    <row r="20" spans="1:8" x14ac:dyDescent="0.2">
      <c r="A20" s="23">
        <v>19</v>
      </c>
      <c r="B20" s="23" t="s">
        <v>37</v>
      </c>
      <c r="C20" s="23">
        <v>4.2</v>
      </c>
      <c r="D20" s="23">
        <v>3400</v>
      </c>
      <c r="E20" s="23" t="s">
        <v>17</v>
      </c>
      <c r="F20" s="23" t="s">
        <v>188</v>
      </c>
      <c r="G20" s="23" t="s">
        <v>27</v>
      </c>
      <c r="H20" s="24">
        <v>25000</v>
      </c>
    </row>
    <row r="21" spans="1:8" x14ac:dyDescent="0.2">
      <c r="A21" s="23">
        <v>20</v>
      </c>
      <c r="B21" s="23" t="s">
        <v>38</v>
      </c>
      <c r="C21" s="23">
        <v>4.0999999999999996</v>
      </c>
      <c r="D21" s="23">
        <v>3500</v>
      </c>
      <c r="E21" s="23" t="s">
        <v>8</v>
      </c>
      <c r="F21" s="23" t="s">
        <v>232</v>
      </c>
      <c r="G21" s="23" t="s">
        <v>39</v>
      </c>
      <c r="H21" s="24">
        <v>25000</v>
      </c>
    </row>
    <row r="22" spans="1:8" x14ac:dyDescent="0.2">
      <c r="A22" s="23">
        <v>21</v>
      </c>
      <c r="B22" s="23" t="s">
        <v>566</v>
      </c>
      <c r="C22" s="23">
        <v>4.3</v>
      </c>
      <c r="D22" s="23">
        <v>4900</v>
      </c>
      <c r="E22" s="23" t="s">
        <v>8</v>
      </c>
      <c r="F22" s="23" t="s">
        <v>249</v>
      </c>
      <c r="G22" s="23" t="s">
        <v>12</v>
      </c>
      <c r="H22" s="24">
        <v>25000</v>
      </c>
    </row>
    <row r="23" spans="1:8" x14ac:dyDescent="0.2">
      <c r="A23" s="23">
        <v>22</v>
      </c>
      <c r="B23" s="23" t="s">
        <v>567</v>
      </c>
      <c r="C23" s="23">
        <v>4.2</v>
      </c>
      <c r="D23" s="23">
        <v>3300</v>
      </c>
      <c r="E23" s="23" t="s">
        <v>8</v>
      </c>
      <c r="F23" s="23" t="s">
        <v>342</v>
      </c>
      <c r="G23" s="23" t="s">
        <v>40</v>
      </c>
      <c r="H23" s="24">
        <v>25000</v>
      </c>
    </row>
    <row r="24" spans="1:8" x14ac:dyDescent="0.2">
      <c r="A24" s="23">
        <v>23</v>
      </c>
      <c r="B24" s="23" t="s">
        <v>41</v>
      </c>
      <c r="C24" s="23">
        <v>3.9</v>
      </c>
      <c r="D24" s="23">
        <v>3300</v>
      </c>
      <c r="E24" s="23" t="s">
        <v>8</v>
      </c>
      <c r="F24" s="23" t="s">
        <v>221</v>
      </c>
      <c r="G24" s="23" t="s">
        <v>33</v>
      </c>
      <c r="H24" s="24">
        <v>75000</v>
      </c>
    </row>
    <row r="25" spans="1:8" x14ac:dyDescent="0.2">
      <c r="A25" s="23">
        <v>24</v>
      </c>
      <c r="B25" s="23" t="s">
        <v>568</v>
      </c>
      <c r="C25" s="23">
        <v>4.2</v>
      </c>
      <c r="D25" s="23">
        <v>3100</v>
      </c>
      <c r="E25" s="23" t="s">
        <v>42</v>
      </c>
      <c r="F25" s="23" t="s">
        <v>248</v>
      </c>
      <c r="G25" s="23" t="s">
        <v>27</v>
      </c>
      <c r="H25" s="24">
        <v>25000</v>
      </c>
    </row>
    <row r="26" spans="1:8" x14ac:dyDescent="0.2">
      <c r="A26" s="23">
        <v>25</v>
      </c>
      <c r="B26" s="23" t="s">
        <v>569</v>
      </c>
      <c r="C26" s="23">
        <v>4</v>
      </c>
      <c r="D26" s="23">
        <v>3300</v>
      </c>
      <c r="E26" s="23" t="s">
        <v>8</v>
      </c>
      <c r="F26" s="23" t="s">
        <v>305</v>
      </c>
      <c r="G26" s="23" t="s">
        <v>43</v>
      </c>
      <c r="H26" s="24">
        <v>25000</v>
      </c>
    </row>
    <row r="27" spans="1:8" x14ac:dyDescent="0.2">
      <c r="A27" s="23">
        <v>26</v>
      </c>
      <c r="B27" s="23" t="s">
        <v>571</v>
      </c>
      <c r="C27" s="23">
        <v>3.8</v>
      </c>
      <c r="D27" s="23">
        <v>2500</v>
      </c>
      <c r="E27" s="23" t="s">
        <v>44</v>
      </c>
      <c r="F27" s="23" t="s">
        <v>248</v>
      </c>
      <c r="G27" s="23" t="s">
        <v>45</v>
      </c>
      <c r="H27" s="24">
        <v>25000</v>
      </c>
    </row>
    <row r="28" spans="1:8" x14ac:dyDescent="0.2">
      <c r="A28" s="23">
        <v>27</v>
      </c>
      <c r="B28" s="23" t="s">
        <v>46</v>
      </c>
      <c r="C28" s="23">
        <v>4</v>
      </c>
      <c r="D28" s="23">
        <v>2400</v>
      </c>
      <c r="E28" s="23" t="s">
        <v>17</v>
      </c>
      <c r="F28" s="23" t="s">
        <v>317</v>
      </c>
      <c r="G28" s="23" t="s">
        <v>47</v>
      </c>
      <c r="H28" s="24">
        <v>3500</v>
      </c>
    </row>
    <row r="29" spans="1:8" x14ac:dyDescent="0.2">
      <c r="A29" s="23">
        <v>28</v>
      </c>
      <c r="B29" s="23" t="s">
        <v>570</v>
      </c>
      <c r="C29" s="23">
        <v>4.2</v>
      </c>
      <c r="D29" s="23">
        <v>2300</v>
      </c>
      <c r="E29" s="23" t="s">
        <v>17</v>
      </c>
      <c r="F29" s="23" t="s">
        <v>232</v>
      </c>
      <c r="G29" s="23" t="s">
        <v>18</v>
      </c>
      <c r="H29" s="24">
        <v>25000</v>
      </c>
    </row>
    <row r="30" spans="1:8" x14ac:dyDescent="0.2">
      <c r="A30" s="23">
        <v>29</v>
      </c>
      <c r="B30" s="23" t="s">
        <v>572</v>
      </c>
      <c r="C30" s="23">
        <v>3.9</v>
      </c>
      <c r="D30" s="23">
        <v>2300</v>
      </c>
      <c r="E30" s="23" t="s">
        <v>8</v>
      </c>
      <c r="F30" s="23" t="s">
        <v>249</v>
      </c>
      <c r="G30" s="23" t="s">
        <v>33</v>
      </c>
      <c r="H30" s="24">
        <v>25000</v>
      </c>
    </row>
    <row r="31" spans="1:8" x14ac:dyDescent="0.2">
      <c r="A31" s="23">
        <v>30</v>
      </c>
      <c r="B31" s="23" t="s">
        <v>48</v>
      </c>
      <c r="C31" s="23">
        <v>4</v>
      </c>
      <c r="D31" s="23">
        <v>2200</v>
      </c>
      <c r="E31" s="23" t="s">
        <v>17</v>
      </c>
      <c r="F31" s="23" t="s">
        <v>538</v>
      </c>
      <c r="G31" s="23" t="s">
        <v>49</v>
      </c>
      <c r="H31" s="24">
        <v>25000</v>
      </c>
    </row>
    <row r="32" spans="1:8" x14ac:dyDescent="0.2">
      <c r="A32" s="23">
        <v>31</v>
      </c>
      <c r="B32" s="23" t="s">
        <v>573</v>
      </c>
      <c r="C32" s="23">
        <v>4</v>
      </c>
      <c r="D32" s="23">
        <v>2200</v>
      </c>
      <c r="E32" s="23" t="s">
        <v>8</v>
      </c>
      <c r="F32" s="23" t="s">
        <v>249</v>
      </c>
      <c r="G32" s="23" t="s">
        <v>9</v>
      </c>
      <c r="H32" s="24">
        <v>25000</v>
      </c>
    </row>
    <row r="33" spans="1:8" x14ac:dyDescent="0.2">
      <c r="A33" s="23">
        <v>32</v>
      </c>
      <c r="B33" s="23" t="s">
        <v>574</v>
      </c>
      <c r="C33" s="23">
        <v>3.8</v>
      </c>
      <c r="D33" s="23">
        <v>2200</v>
      </c>
      <c r="E33" s="23" t="s">
        <v>44</v>
      </c>
      <c r="F33" s="23" t="s">
        <v>249</v>
      </c>
      <c r="G33" s="23" t="s">
        <v>33</v>
      </c>
      <c r="H33" s="24">
        <v>25000</v>
      </c>
    </row>
    <row r="34" spans="1:8" x14ac:dyDescent="0.2">
      <c r="A34" s="23">
        <v>33</v>
      </c>
      <c r="B34" s="23" t="s">
        <v>617</v>
      </c>
      <c r="C34" s="23">
        <v>4.2</v>
      </c>
      <c r="D34" s="23">
        <v>2200</v>
      </c>
      <c r="E34" s="23" t="s">
        <v>17</v>
      </c>
      <c r="F34" s="23" t="s">
        <v>232</v>
      </c>
      <c r="G34" s="23" t="s">
        <v>50</v>
      </c>
      <c r="H34" s="24">
        <v>7500</v>
      </c>
    </row>
    <row r="35" spans="1:8" x14ac:dyDescent="0.2">
      <c r="A35" s="23">
        <v>34</v>
      </c>
      <c r="B35" s="23" t="s">
        <v>51</v>
      </c>
      <c r="C35" s="23">
        <v>4.4000000000000004</v>
      </c>
      <c r="D35" s="23">
        <v>2000</v>
      </c>
      <c r="E35" s="23" t="s">
        <v>17</v>
      </c>
      <c r="F35" s="23" t="s">
        <v>343</v>
      </c>
      <c r="G35" s="23" t="s">
        <v>52</v>
      </c>
      <c r="H35" s="24">
        <v>25000</v>
      </c>
    </row>
    <row r="36" spans="1:8" x14ac:dyDescent="0.2">
      <c r="A36" s="23">
        <v>35</v>
      </c>
      <c r="B36" s="23" t="s">
        <v>53</v>
      </c>
      <c r="C36" s="23">
        <v>4.3</v>
      </c>
      <c r="D36" s="23">
        <v>2100</v>
      </c>
      <c r="E36" s="23" t="s">
        <v>17</v>
      </c>
      <c r="F36" s="23" t="s">
        <v>419</v>
      </c>
      <c r="G36" s="23" t="s">
        <v>54</v>
      </c>
      <c r="H36" s="24">
        <v>25000</v>
      </c>
    </row>
    <row r="37" spans="1:8" x14ac:dyDescent="0.2">
      <c r="A37" s="23">
        <v>36</v>
      </c>
      <c r="B37" s="23" t="s">
        <v>55</v>
      </c>
      <c r="C37" s="23">
        <v>4</v>
      </c>
      <c r="D37" s="23">
        <v>1900</v>
      </c>
      <c r="E37" s="23" t="s">
        <v>17</v>
      </c>
      <c r="F37" s="23" t="s">
        <v>249</v>
      </c>
      <c r="G37" s="23" t="s">
        <v>56</v>
      </c>
      <c r="H37" s="24">
        <v>7500</v>
      </c>
    </row>
    <row r="38" spans="1:8" x14ac:dyDescent="0.2">
      <c r="A38" s="23">
        <v>37</v>
      </c>
      <c r="B38" s="23" t="s">
        <v>575</v>
      </c>
      <c r="C38" s="23">
        <v>3.9</v>
      </c>
      <c r="D38" s="23">
        <v>1900</v>
      </c>
      <c r="E38" s="23" t="s">
        <v>17</v>
      </c>
      <c r="F38" s="23" t="s">
        <v>249</v>
      </c>
      <c r="G38" s="23" t="s">
        <v>27</v>
      </c>
      <c r="H38" s="24">
        <v>25000</v>
      </c>
    </row>
    <row r="39" spans="1:8" x14ac:dyDescent="0.2">
      <c r="A39" s="23">
        <v>38</v>
      </c>
      <c r="B39" s="23" t="s">
        <v>576</v>
      </c>
      <c r="C39" s="23">
        <v>4.2</v>
      </c>
      <c r="D39" s="23">
        <v>5500</v>
      </c>
      <c r="E39" s="23" t="s">
        <v>17</v>
      </c>
      <c r="F39" s="23" t="s">
        <v>420</v>
      </c>
      <c r="G39" s="23" t="s">
        <v>57</v>
      </c>
      <c r="H39" s="24">
        <v>25000</v>
      </c>
    </row>
    <row r="40" spans="1:8" x14ac:dyDescent="0.2">
      <c r="A40" s="23">
        <v>39</v>
      </c>
      <c r="B40" s="23" t="s">
        <v>577</v>
      </c>
      <c r="C40" s="23">
        <v>3.8</v>
      </c>
      <c r="D40" s="23">
        <v>1700</v>
      </c>
      <c r="E40" s="23" t="s">
        <v>17</v>
      </c>
      <c r="F40" s="23" t="s">
        <v>421</v>
      </c>
      <c r="G40" s="23" t="s">
        <v>26</v>
      </c>
      <c r="H40" s="24">
        <v>850</v>
      </c>
    </row>
    <row r="41" spans="1:8" x14ac:dyDescent="0.2">
      <c r="A41" s="23">
        <v>40</v>
      </c>
      <c r="B41" s="23" t="s">
        <v>58</v>
      </c>
      <c r="C41" s="23">
        <v>4.4000000000000004</v>
      </c>
      <c r="D41" s="23">
        <v>2900</v>
      </c>
      <c r="E41" s="23" t="s">
        <v>17</v>
      </c>
      <c r="F41" s="23" t="s">
        <v>422</v>
      </c>
      <c r="G41" s="23" t="s">
        <v>45</v>
      </c>
      <c r="H41" s="24">
        <v>25000</v>
      </c>
    </row>
    <row r="42" spans="1:8" x14ac:dyDescent="0.2">
      <c r="A42" s="23">
        <v>41</v>
      </c>
      <c r="B42" s="23" t="s">
        <v>59</v>
      </c>
      <c r="C42" s="23">
        <v>3.7</v>
      </c>
      <c r="D42" s="23">
        <v>1700</v>
      </c>
      <c r="E42" s="23" t="s">
        <v>17</v>
      </c>
      <c r="F42" s="23" t="s">
        <v>249</v>
      </c>
      <c r="G42" s="23" t="s">
        <v>33</v>
      </c>
      <c r="H42" s="24">
        <v>7500</v>
      </c>
    </row>
    <row r="43" spans="1:8" x14ac:dyDescent="0.2">
      <c r="A43" s="23">
        <v>42</v>
      </c>
      <c r="B43" s="23" t="s">
        <v>578</v>
      </c>
      <c r="C43" s="23">
        <v>4</v>
      </c>
      <c r="D43" s="23">
        <v>1700</v>
      </c>
      <c r="E43" s="23" t="s">
        <v>17</v>
      </c>
      <c r="F43" s="23" t="s">
        <v>249</v>
      </c>
      <c r="G43" s="23" t="s">
        <v>33</v>
      </c>
      <c r="H43" s="24">
        <v>25000</v>
      </c>
    </row>
    <row r="44" spans="1:8" x14ac:dyDescent="0.2">
      <c r="A44" s="23">
        <v>43</v>
      </c>
      <c r="B44" s="23" t="s">
        <v>579</v>
      </c>
      <c r="C44" s="23">
        <v>3.9</v>
      </c>
      <c r="D44" s="23">
        <v>1600</v>
      </c>
      <c r="E44" s="23" t="s">
        <v>8</v>
      </c>
      <c r="F44" s="23" t="s">
        <v>249</v>
      </c>
      <c r="G44" s="23" t="s">
        <v>33</v>
      </c>
      <c r="H44" s="24">
        <v>25000</v>
      </c>
    </row>
    <row r="45" spans="1:8" x14ac:dyDescent="0.2">
      <c r="A45" s="23">
        <v>44</v>
      </c>
      <c r="B45" s="23" t="s">
        <v>580</v>
      </c>
      <c r="C45" s="23">
        <v>4</v>
      </c>
      <c r="D45" s="23">
        <v>1600</v>
      </c>
      <c r="E45" s="23" t="s">
        <v>8</v>
      </c>
      <c r="F45" s="23" t="s">
        <v>249</v>
      </c>
      <c r="G45" s="23" t="s">
        <v>22</v>
      </c>
      <c r="H45" s="24">
        <v>7500</v>
      </c>
    </row>
    <row r="46" spans="1:8" x14ac:dyDescent="0.2">
      <c r="A46" s="23">
        <v>45</v>
      </c>
      <c r="B46" s="23" t="s">
        <v>581</v>
      </c>
      <c r="C46" s="23">
        <v>4</v>
      </c>
      <c r="D46" s="23">
        <v>1500</v>
      </c>
      <c r="E46" s="23" t="s">
        <v>8</v>
      </c>
      <c r="F46" s="23" t="s">
        <v>328</v>
      </c>
      <c r="G46" s="23" t="s">
        <v>60</v>
      </c>
      <c r="H46" s="24">
        <v>25000</v>
      </c>
    </row>
    <row r="47" spans="1:8" x14ac:dyDescent="0.2">
      <c r="A47" s="23">
        <v>46</v>
      </c>
      <c r="B47" s="23" t="s">
        <v>61</v>
      </c>
      <c r="C47" s="23">
        <v>4.0999999999999996</v>
      </c>
      <c r="D47" s="23">
        <v>1500</v>
      </c>
      <c r="E47" s="23" t="s">
        <v>17</v>
      </c>
      <c r="F47" s="23" t="s">
        <v>249</v>
      </c>
      <c r="G47" s="23" t="s">
        <v>27</v>
      </c>
      <c r="H47" s="24">
        <v>7500</v>
      </c>
    </row>
    <row r="48" spans="1:8" x14ac:dyDescent="0.2">
      <c r="A48" s="23">
        <v>47</v>
      </c>
      <c r="B48" s="23" t="s">
        <v>582</v>
      </c>
      <c r="C48" s="23">
        <v>4.4000000000000004</v>
      </c>
      <c r="D48" s="23">
        <v>1500</v>
      </c>
      <c r="E48" s="23" t="s">
        <v>17</v>
      </c>
      <c r="F48" s="23" t="s">
        <v>421</v>
      </c>
      <c r="G48" s="23" t="s">
        <v>62</v>
      </c>
      <c r="H48" s="24">
        <v>100000</v>
      </c>
    </row>
    <row r="49" spans="1:8" x14ac:dyDescent="0.2">
      <c r="A49" s="23">
        <v>48</v>
      </c>
      <c r="B49" s="23" t="s">
        <v>63</v>
      </c>
      <c r="C49" s="23">
        <v>4.2</v>
      </c>
      <c r="D49" s="23">
        <v>1500</v>
      </c>
      <c r="E49" s="23" t="s">
        <v>17</v>
      </c>
      <c r="F49" s="23" t="s">
        <v>248</v>
      </c>
      <c r="G49" s="23" t="s">
        <v>64</v>
      </c>
      <c r="H49" s="24">
        <v>100000</v>
      </c>
    </row>
    <row r="50" spans="1:8" x14ac:dyDescent="0.2">
      <c r="A50" s="23">
        <v>49</v>
      </c>
      <c r="B50" s="23" t="s">
        <v>583</v>
      </c>
      <c r="C50" s="23">
        <v>4.2</v>
      </c>
      <c r="D50" s="23">
        <v>1400</v>
      </c>
      <c r="E50" s="23" t="s">
        <v>17</v>
      </c>
      <c r="F50" s="23" t="s">
        <v>249</v>
      </c>
      <c r="G50" s="23" t="s">
        <v>27</v>
      </c>
      <c r="H50" s="24">
        <v>25000</v>
      </c>
    </row>
    <row r="51" spans="1:8" x14ac:dyDescent="0.2">
      <c r="A51" s="23">
        <v>50</v>
      </c>
      <c r="B51" s="23" t="s">
        <v>65</v>
      </c>
      <c r="C51" s="23">
        <v>3.9</v>
      </c>
      <c r="D51" s="23">
        <v>1400</v>
      </c>
      <c r="E51" s="23" t="s">
        <v>17</v>
      </c>
      <c r="F51" s="23" t="s">
        <v>287</v>
      </c>
      <c r="G51" s="23" t="s">
        <v>66</v>
      </c>
      <c r="H51" s="24">
        <v>7500</v>
      </c>
    </row>
    <row r="52" spans="1:8" x14ac:dyDescent="0.2">
      <c r="A52" s="23">
        <v>51</v>
      </c>
      <c r="B52" s="23" t="s">
        <v>67</v>
      </c>
      <c r="C52" s="23">
        <v>4.0999999999999996</v>
      </c>
      <c r="D52" s="23">
        <v>1400</v>
      </c>
      <c r="E52" s="23" t="s">
        <v>17</v>
      </c>
      <c r="F52" s="23" t="s">
        <v>249</v>
      </c>
      <c r="G52" s="23" t="s">
        <v>26</v>
      </c>
      <c r="H52" s="24">
        <v>25000</v>
      </c>
    </row>
    <row r="53" spans="1:8" x14ac:dyDescent="0.2">
      <c r="A53" s="23">
        <v>52</v>
      </c>
      <c r="B53" s="23" t="s">
        <v>584</v>
      </c>
      <c r="C53" s="23">
        <v>4</v>
      </c>
      <c r="D53" s="23">
        <v>1300</v>
      </c>
      <c r="E53" s="23" t="s">
        <v>42</v>
      </c>
      <c r="F53" s="23" t="s">
        <v>232</v>
      </c>
      <c r="G53" s="23" t="s">
        <v>33</v>
      </c>
      <c r="H53" s="24">
        <v>75000</v>
      </c>
    </row>
    <row r="54" spans="1:8" x14ac:dyDescent="0.2">
      <c r="A54" s="23">
        <v>53</v>
      </c>
      <c r="B54" s="23" t="s">
        <v>585</v>
      </c>
      <c r="C54" s="23">
        <v>3.7</v>
      </c>
      <c r="D54" s="23">
        <v>1300</v>
      </c>
      <c r="E54" s="23" t="s">
        <v>17</v>
      </c>
      <c r="F54" s="23" t="s">
        <v>257</v>
      </c>
      <c r="G54" s="23" t="s">
        <v>33</v>
      </c>
      <c r="H54" s="24">
        <v>3500</v>
      </c>
    </row>
    <row r="55" spans="1:8" x14ac:dyDescent="0.2">
      <c r="A55" s="23">
        <v>54</v>
      </c>
      <c r="B55" s="23" t="s">
        <v>68</v>
      </c>
      <c r="C55" s="23">
        <v>3.9</v>
      </c>
      <c r="D55" s="23">
        <v>1300</v>
      </c>
      <c r="E55" s="23" t="s">
        <v>17</v>
      </c>
      <c r="F55" s="23" t="s">
        <v>257</v>
      </c>
      <c r="G55" s="23" t="s">
        <v>27</v>
      </c>
      <c r="H55" s="24">
        <v>3500</v>
      </c>
    </row>
    <row r="56" spans="1:8" x14ac:dyDescent="0.2">
      <c r="A56" s="23">
        <v>55</v>
      </c>
      <c r="B56" s="23" t="s">
        <v>586</v>
      </c>
      <c r="C56" s="23">
        <v>4.2</v>
      </c>
      <c r="D56" s="23">
        <v>1300</v>
      </c>
      <c r="E56" s="23" t="s">
        <v>8</v>
      </c>
      <c r="F56" s="23" t="s">
        <v>249</v>
      </c>
      <c r="G56" s="23" t="s">
        <v>18</v>
      </c>
      <c r="H56" s="24">
        <v>7500</v>
      </c>
    </row>
    <row r="57" spans="1:8" x14ac:dyDescent="0.2">
      <c r="A57" s="23">
        <v>56</v>
      </c>
      <c r="B57" s="23" t="s">
        <v>69</v>
      </c>
      <c r="C57" s="23">
        <v>4.0999999999999996</v>
      </c>
      <c r="D57" s="23">
        <v>1200</v>
      </c>
      <c r="E57" s="23" t="s">
        <v>8</v>
      </c>
      <c r="F57" s="23" t="s">
        <v>232</v>
      </c>
      <c r="G57" s="23" t="s">
        <v>70</v>
      </c>
      <c r="H57" s="24">
        <v>25000</v>
      </c>
    </row>
    <row r="58" spans="1:8" x14ac:dyDescent="0.2">
      <c r="A58" s="23">
        <v>57</v>
      </c>
      <c r="B58" s="23" t="s">
        <v>71</v>
      </c>
      <c r="C58" s="23">
        <v>3.7</v>
      </c>
      <c r="D58" s="23">
        <v>3900</v>
      </c>
      <c r="E58" s="23" t="s">
        <v>8</v>
      </c>
      <c r="F58" s="23" t="s">
        <v>248</v>
      </c>
      <c r="G58" s="23" t="s">
        <v>27</v>
      </c>
      <c r="H58" s="24">
        <v>25000</v>
      </c>
    </row>
    <row r="59" spans="1:8" x14ac:dyDescent="0.2">
      <c r="A59" s="23">
        <v>58</v>
      </c>
      <c r="B59" s="23" t="s">
        <v>587</v>
      </c>
      <c r="C59" s="23">
        <v>3.6</v>
      </c>
      <c r="D59" s="23">
        <v>1600</v>
      </c>
      <c r="E59" s="23" t="s">
        <v>8</v>
      </c>
      <c r="F59" s="23" t="s">
        <v>421</v>
      </c>
      <c r="G59" s="23" t="s">
        <v>72</v>
      </c>
      <c r="H59" s="24">
        <v>3500</v>
      </c>
    </row>
    <row r="60" spans="1:8" x14ac:dyDescent="0.2">
      <c r="A60" s="23">
        <v>59</v>
      </c>
      <c r="B60" s="23" t="s">
        <v>588</v>
      </c>
      <c r="C60" s="23">
        <v>3.8</v>
      </c>
      <c r="D60" s="23">
        <v>1400</v>
      </c>
      <c r="E60" s="23" t="s">
        <v>17</v>
      </c>
      <c r="F60" s="23" t="s">
        <v>295</v>
      </c>
      <c r="G60" s="23" t="s">
        <v>73</v>
      </c>
      <c r="H60" s="24">
        <v>25000</v>
      </c>
    </row>
    <row r="61" spans="1:8" x14ac:dyDescent="0.2">
      <c r="A61" s="23">
        <v>60</v>
      </c>
      <c r="B61" s="23" t="s">
        <v>589</v>
      </c>
      <c r="C61" s="23">
        <v>3.9</v>
      </c>
      <c r="D61" s="23">
        <v>1200</v>
      </c>
      <c r="E61" s="23" t="s">
        <v>17</v>
      </c>
      <c r="F61" s="23" t="s">
        <v>421</v>
      </c>
      <c r="G61" s="23" t="s">
        <v>74</v>
      </c>
      <c r="H61" s="24">
        <v>7500</v>
      </c>
    </row>
    <row r="62" spans="1:8" x14ac:dyDescent="0.2">
      <c r="A62" s="23">
        <v>61</v>
      </c>
      <c r="B62" s="23" t="s">
        <v>590</v>
      </c>
      <c r="C62" s="23">
        <v>4.3</v>
      </c>
      <c r="D62" s="23">
        <v>1200</v>
      </c>
      <c r="E62" s="23" t="s">
        <v>17</v>
      </c>
      <c r="F62" s="23" t="s">
        <v>249</v>
      </c>
      <c r="G62" s="23" t="s">
        <v>75</v>
      </c>
      <c r="H62" s="24">
        <v>3500</v>
      </c>
    </row>
    <row r="63" spans="1:8" x14ac:dyDescent="0.2">
      <c r="A63" s="23">
        <v>62</v>
      </c>
      <c r="B63" s="23" t="s">
        <v>76</v>
      </c>
      <c r="C63" s="23">
        <v>3.7</v>
      </c>
      <c r="D63" s="23">
        <v>1200</v>
      </c>
      <c r="E63" s="23" t="s">
        <v>8</v>
      </c>
      <c r="F63" s="23" t="s">
        <v>249</v>
      </c>
      <c r="G63" s="23" t="s">
        <v>36</v>
      </c>
      <c r="H63" s="24">
        <v>7500</v>
      </c>
    </row>
    <row r="64" spans="1:8" x14ac:dyDescent="0.2">
      <c r="A64" s="23">
        <v>63</v>
      </c>
      <c r="B64" s="23" t="s">
        <v>591</v>
      </c>
      <c r="C64" s="23">
        <v>4</v>
      </c>
      <c r="D64" s="23">
        <v>1100</v>
      </c>
      <c r="E64" s="23" t="s">
        <v>17</v>
      </c>
      <c r="F64" s="23" t="s">
        <v>421</v>
      </c>
      <c r="G64" s="23" t="s">
        <v>18</v>
      </c>
      <c r="H64" s="24">
        <v>3500</v>
      </c>
    </row>
    <row r="65" spans="1:8" x14ac:dyDescent="0.2">
      <c r="A65" s="23">
        <v>64</v>
      </c>
      <c r="B65" s="23" t="s">
        <v>592</v>
      </c>
      <c r="C65" s="23">
        <v>3.9</v>
      </c>
      <c r="D65" s="23">
        <v>1100</v>
      </c>
      <c r="E65" s="23" t="s">
        <v>17</v>
      </c>
      <c r="F65" s="23" t="s">
        <v>423</v>
      </c>
      <c r="G65" s="23" t="s">
        <v>36</v>
      </c>
      <c r="H65" s="24">
        <v>3500</v>
      </c>
    </row>
    <row r="66" spans="1:8" x14ac:dyDescent="0.2">
      <c r="A66" s="23">
        <v>65</v>
      </c>
      <c r="B66" s="23" t="s">
        <v>77</v>
      </c>
      <c r="C66" s="23">
        <v>4.2</v>
      </c>
      <c r="D66" s="23">
        <v>2700</v>
      </c>
      <c r="E66" s="23" t="s">
        <v>17</v>
      </c>
      <c r="F66" s="23" t="s">
        <v>420</v>
      </c>
      <c r="G66" s="23" t="s">
        <v>78</v>
      </c>
      <c r="H66" s="24">
        <v>25000</v>
      </c>
    </row>
    <row r="67" spans="1:8" x14ac:dyDescent="0.2">
      <c r="A67" s="23">
        <v>66</v>
      </c>
      <c r="B67" s="23" t="s">
        <v>593</v>
      </c>
      <c r="C67" s="23">
        <v>4.2</v>
      </c>
      <c r="D67" s="23">
        <v>1100</v>
      </c>
      <c r="E67" s="23" t="s">
        <v>8</v>
      </c>
      <c r="F67" s="23" t="s">
        <v>421</v>
      </c>
      <c r="G67" s="23" t="s">
        <v>18</v>
      </c>
      <c r="H67" s="24">
        <v>3500</v>
      </c>
    </row>
    <row r="68" spans="1:8" x14ac:dyDescent="0.2">
      <c r="A68" s="23">
        <v>67</v>
      </c>
      <c r="B68" s="23" t="s">
        <v>79</v>
      </c>
      <c r="C68" s="23">
        <v>4.4000000000000004</v>
      </c>
      <c r="D68" s="23">
        <v>1100</v>
      </c>
      <c r="E68" s="23" t="s">
        <v>17</v>
      </c>
      <c r="F68" s="23" t="s">
        <v>248</v>
      </c>
      <c r="G68" s="23" t="s">
        <v>19</v>
      </c>
      <c r="H68" s="24">
        <v>25000</v>
      </c>
    </row>
    <row r="69" spans="1:8" x14ac:dyDescent="0.2">
      <c r="A69" s="23">
        <v>68</v>
      </c>
      <c r="B69" s="23" t="s">
        <v>80</v>
      </c>
      <c r="C69" s="23">
        <v>3.8</v>
      </c>
      <c r="D69" s="23">
        <v>2000</v>
      </c>
      <c r="E69" s="23" t="s">
        <v>8</v>
      </c>
      <c r="F69" s="23" t="s">
        <v>249</v>
      </c>
      <c r="G69" s="23" t="s">
        <v>81</v>
      </c>
      <c r="H69" s="24">
        <v>25000</v>
      </c>
    </row>
    <row r="70" spans="1:8" x14ac:dyDescent="0.2">
      <c r="A70" s="23">
        <v>69</v>
      </c>
      <c r="B70" s="23" t="s">
        <v>82</v>
      </c>
      <c r="C70" s="23">
        <v>4.4000000000000004</v>
      </c>
      <c r="D70" s="23">
        <v>1100</v>
      </c>
      <c r="E70" s="23" t="s">
        <v>17</v>
      </c>
      <c r="F70" s="23" t="s">
        <v>424</v>
      </c>
      <c r="G70" s="23" t="s">
        <v>83</v>
      </c>
      <c r="H70" s="24">
        <v>3500</v>
      </c>
    </row>
    <row r="71" spans="1:8" x14ac:dyDescent="0.2">
      <c r="A71" s="23">
        <v>70</v>
      </c>
      <c r="B71" s="23" t="s">
        <v>84</v>
      </c>
      <c r="C71" s="23">
        <v>3.8</v>
      </c>
      <c r="D71" s="23">
        <v>1100</v>
      </c>
      <c r="E71" s="23" t="s">
        <v>17</v>
      </c>
      <c r="F71" s="23" t="s">
        <v>249</v>
      </c>
      <c r="G71" s="23" t="s">
        <v>83</v>
      </c>
      <c r="H71" s="24">
        <v>7500</v>
      </c>
    </row>
    <row r="72" spans="1:8" x14ac:dyDescent="0.2">
      <c r="A72" s="23">
        <v>71</v>
      </c>
      <c r="B72" s="23" t="s">
        <v>85</v>
      </c>
      <c r="C72" s="23">
        <v>3</v>
      </c>
      <c r="D72" s="23">
        <v>1100</v>
      </c>
      <c r="E72" s="23" t="s">
        <v>17</v>
      </c>
      <c r="F72" s="23" t="s">
        <v>248</v>
      </c>
      <c r="G72" s="23" t="s">
        <v>86</v>
      </c>
      <c r="H72" s="24">
        <v>3500</v>
      </c>
    </row>
    <row r="73" spans="1:8" x14ac:dyDescent="0.2">
      <c r="A73" s="23">
        <v>72</v>
      </c>
      <c r="B73" s="23" t="s">
        <v>594</v>
      </c>
      <c r="C73" s="23">
        <v>4.2</v>
      </c>
      <c r="D73" s="23">
        <v>1000</v>
      </c>
      <c r="E73" s="23" t="s">
        <v>8</v>
      </c>
      <c r="F73" s="23" t="s">
        <v>425</v>
      </c>
      <c r="G73" s="23" t="s">
        <v>45</v>
      </c>
      <c r="H73" s="24">
        <v>25000</v>
      </c>
    </row>
    <row r="74" spans="1:8" x14ac:dyDescent="0.2">
      <c r="A74" s="23">
        <v>73</v>
      </c>
      <c r="B74" s="23" t="s">
        <v>595</v>
      </c>
      <c r="C74" s="23">
        <v>3.8</v>
      </c>
      <c r="D74" s="23">
        <v>1000</v>
      </c>
      <c r="E74" s="23" t="s">
        <v>44</v>
      </c>
      <c r="F74" s="23" t="s">
        <v>248</v>
      </c>
      <c r="G74" s="23" t="s">
        <v>83</v>
      </c>
      <c r="H74" s="24">
        <v>3500</v>
      </c>
    </row>
    <row r="75" spans="1:8" x14ac:dyDescent="0.2">
      <c r="A75" s="23">
        <v>74</v>
      </c>
      <c r="B75" s="23" t="s">
        <v>596</v>
      </c>
      <c r="C75" s="23">
        <v>4</v>
      </c>
      <c r="D75" s="23">
        <v>1000</v>
      </c>
      <c r="E75" s="23" t="s">
        <v>8</v>
      </c>
      <c r="F75" s="23" t="s">
        <v>274</v>
      </c>
      <c r="G75" s="23" t="s">
        <v>47</v>
      </c>
      <c r="H75" s="24">
        <v>7500</v>
      </c>
    </row>
    <row r="76" spans="1:8" x14ac:dyDescent="0.2">
      <c r="A76" s="23">
        <v>75</v>
      </c>
      <c r="B76" s="23" t="s">
        <v>597</v>
      </c>
      <c r="C76" s="23">
        <v>4.2</v>
      </c>
      <c r="D76" s="23">
        <v>996</v>
      </c>
      <c r="E76" s="23" t="s">
        <v>17</v>
      </c>
      <c r="F76" s="23" t="s">
        <v>257</v>
      </c>
      <c r="G76" s="23" t="s">
        <v>87</v>
      </c>
      <c r="H76" s="24">
        <v>7500</v>
      </c>
    </row>
    <row r="77" spans="1:8" x14ac:dyDescent="0.2">
      <c r="A77" s="23">
        <v>76</v>
      </c>
      <c r="B77" s="23" t="s">
        <v>88</v>
      </c>
      <c r="C77" s="23">
        <v>4.3</v>
      </c>
      <c r="D77" s="23">
        <v>994</v>
      </c>
      <c r="E77" s="23" t="s">
        <v>8</v>
      </c>
      <c r="F77" s="23" t="s">
        <v>343</v>
      </c>
      <c r="G77" s="23" t="s">
        <v>89</v>
      </c>
      <c r="H77" s="24">
        <v>7500</v>
      </c>
    </row>
    <row r="78" spans="1:8" x14ac:dyDescent="0.2">
      <c r="A78" s="23">
        <v>77</v>
      </c>
      <c r="B78" s="23" t="s">
        <v>598</v>
      </c>
      <c r="C78" s="23">
        <v>3.8</v>
      </c>
      <c r="D78" s="23">
        <v>978</v>
      </c>
      <c r="E78" s="23" t="s">
        <v>17</v>
      </c>
      <c r="F78" s="23" t="s">
        <v>249</v>
      </c>
      <c r="G78" s="23" t="s">
        <v>27</v>
      </c>
      <c r="H78" s="24">
        <v>7500</v>
      </c>
    </row>
    <row r="79" spans="1:8" x14ac:dyDescent="0.2">
      <c r="A79" s="23">
        <v>78</v>
      </c>
      <c r="B79" s="23" t="s">
        <v>90</v>
      </c>
      <c r="C79" s="23">
        <v>3.8</v>
      </c>
      <c r="D79" s="23">
        <v>959</v>
      </c>
      <c r="E79" s="23" t="s">
        <v>17</v>
      </c>
      <c r="F79" s="23" t="s">
        <v>249</v>
      </c>
      <c r="G79" s="23" t="s">
        <v>9</v>
      </c>
      <c r="H79" s="24">
        <v>7500</v>
      </c>
    </row>
    <row r="80" spans="1:8" x14ac:dyDescent="0.2">
      <c r="A80" s="23">
        <v>79</v>
      </c>
      <c r="B80" s="23" t="s">
        <v>91</v>
      </c>
      <c r="C80" s="23">
        <v>4.0999999999999996</v>
      </c>
      <c r="D80" s="23">
        <v>958</v>
      </c>
      <c r="E80" s="23" t="s">
        <v>17</v>
      </c>
      <c r="F80" s="23" t="s">
        <v>188</v>
      </c>
      <c r="G80" s="23" t="s">
        <v>92</v>
      </c>
      <c r="H80" s="24">
        <v>25000</v>
      </c>
    </row>
    <row r="81" spans="1:8" x14ac:dyDescent="0.2">
      <c r="A81" s="23">
        <v>80</v>
      </c>
      <c r="B81" s="23" t="s">
        <v>93</v>
      </c>
      <c r="C81" s="23">
        <v>3.8</v>
      </c>
      <c r="D81" s="23">
        <v>3800</v>
      </c>
      <c r="E81" s="23" t="s">
        <v>17</v>
      </c>
      <c r="F81" s="23" t="s">
        <v>270</v>
      </c>
      <c r="G81" s="23" t="s">
        <v>94</v>
      </c>
      <c r="H81" s="24">
        <v>25000</v>
      </c>
    </row>
    <row r="82" spans="1:8" x14ac:dyDescent="0.2">
      <c r="A82" s="23">
        <v>81</v>
      </c>
      <c r="B82" s="23" t="s">
        <v>95</v>
      </c>
      <c r="C82" s="23">
        <v>3.9</v>
      </c>
      <c r="D82" s="23">
        <v>938</v>
      </c>
      <c r="E82" s="23" t="s">
        <v>8</v>
      </c>
      <c r="F82" s="23" t="s">
        <v>249</v>
      </c>
      <c r="G82" s="23" t="s">
        <v>32</v>
      </c>
      <c r="H82" s="24">
        <v>7500</v>
      </c>
    </row>
    <row r="83" spans="1:8" x14ac:dyDescent="0.2">
      <c r="A83" s="23">
        <v>82</v>
      </c>
      <c r="B83" s="23" t="s">
        <v>599</v>
      </c>
      <c r="C83" s="23">
        <v>3.9</v>
      </c>
      <c r="D83" s="23">
        <v>925</v>
      </c>
      <c r="E83" s="23" t="s">
        <v>8</v>
      </c>
      <c r="F83" s="23" t="s">
        <v>248</v>
      </c>
      <c r="G83" s="23" t="s">
        <v>96</v>
      </c>
      <c r="H83" s="24">
        <v>7500</v>
      </c>
    </row>
    <row r="84" spans="1:8" x14ac:dyDescent="0.2">
      <c r="A84" s="23">
        <v>83</v>
      </c>
      <c r="B84" s="23" t="s">
        <v>600</v>
      </c>
      <c r="C84" s="23">
        <v>4.2</v>
      </c>
      <c r="D84" s="23">
        <v>924</v>
      </c>
      <c r="E84" s="23" t="s">
        <v>17</v>
      </c>
      <c r="F84" s="23" t="s">
        <v>344</v>
      </c>
      <c r="G84" s="23" t="s">
        <v>97</v>
      </c>
      <c r="H84" s="24">
        <v>3500</v>
      </c>
    </row>
    <row r="85" spans="1:8" x14ac:dyDescent="0.2">
      <c r="A85" s="23">
        <v>84</v>
      </c>
      <c r="B85" s="23" t="s">
        <v>98</v>
      </c>
      <c r="C85" s="23">
        <v>3.9</v>
      </c>
      <c r="D85" s="23">
        <v>924</v>
      </c>
      <c r="E85" s="23" t="s">
        <v>17</v>
      </c>
      <c r="F85" s="23" t="s">
        <v>222</v>
      </c>
      <c r="G85" s="23" t="s">
        <v>99</v>
      </c>
      <c r="H85" s="24">
        <v>7500</v>
      </c>
    </row>
    <row r="86" spans="1:8" x14ac:dyDescent="0.2">
      <c r="A86" s="23">
        <v>85</v>
      </c>
      <c r="B86" s="23" t="s">
        <v>100</v>
      </c>
      <c r="C86" s="23">
        <v>4</v>
      </c>
      <c r="D86" s="23">
        <v>915</v>
      </c>
      <c r="E86" s="23" t="s">
        <v>17</v>
      </c>
      <c r="F86" s="23" t="s">
        <v>345</v>
      </c>
      <c r="G86" s="23" t="s">
        <v>50</v>
      </c>
      <c r="H86" s="24">
        <v>3500</v>
      </c>
    </row>
    <row r="87" spans="1:8" x14ac:dyDescent="0.2">
      <c r="A87" s="23">
        <v>86</v>
      </c>
      <c r="B87" s="23" t="s">
        <v>101</v>
      </c>
      <c r="C87" s="23">
        <v>3.4</v>
      </c>
      <c r="D87" s="23">
        <v>913</v>
      </c>
      <c r="E87" s="23" t="s">
        <v>17</v>
      </c>
      <c r="F87" s="23" t="s">
        <v>257</v>
      </c>
      <c r="G87" s="23" t="s">
        <v>47</v>
      </c>
      <c r="H87" s="24">
        <v>7500</v>
      </c>
    </row>
    <row r="88" spans="1:8" x14ac:dyDescent="0.2">
      <c r="A88" s="23">
        <v>87</v>
      </c>
      <c r="B88" s="23" t="s">
        <v>102</v>
      </c>
      <c r="C88" s="23">
        <v>3.8</v>
      </c>
      <c r="D88" s="23">
        <v>912</v>
      </c>
      <c r="E88" s="23" t="s">
        <v>17</v>
      </c>
      <c r="F88" s="23" t="s">
        <v>249</v>
      </c>
      <c r="G88" s="23" t="s">
        <v>103</v>
      </c>
      <c r="H88" s="24">
        <v>25000</v>
      </c>
    </row>
    <row r="89" spans="1:8" x14ac:dyDescent="0.2">
      <c r="A89" s="23">
        <v>88</v>
      </c>
      <c r="B89" s="23" t="s">
        <v>104</v>
      </c>
      <c r="C89" s="23">
        <v>3.7</v>
      </c>
      <c r="D89" s="23">
        <v>893</v>
      </c>
      <c r="E89" s="23" t="s">
        <v>8</v>
      </c>
      <c r="F89" s="23" t="s">
        <v>249</v>
      </c>
      <c r="G89" s="23" t="s">
        <v>27</v>
      </c>
      <c r="H89" s="24">
        <v>3500</v>
      </c>
    </row>
    <row r="90" spans="1:8" x14ac:dyDescent="0.2">
      <c r="A90" s="23">
        <v>89</v>
      </c>
      <c r="B90" s="23" t="s">
        <v>601</v>
      </c>
      <c r="C90" s="23">
        <v>4.2</v>
      </c>
      <c r="D90" s="23">
        <v>884</v>
      </c>
      <c r="E90" s="23" t="s">
        <v>8</v>
      </c>
      <c r="F90" s="23" t="s">
        <v>248</v>
      </c>
      <c r="G90" s="23" t="s">
        <v>105</v>
      </c>
      <c r="H90" s="24">
        <v>3500</v>
      </c>
    </row>
    <row r="91" spans="1:8" x14ac:dyDescent="0.2">
      <c r="A91" s="23">
        <v>90</v>
      </c>
      <c r="B91" s="23" t="s">
        <v>106</v>
      </c>
      <c r="C91" s="23">
        <v>4.3</v>
      </c>
      <c r="D91" s="23">
        <v>881</v>
      </c>
      <c r="E91" s="23" t="s">
        <v>17</v>
      </c>
      <c r="F91" s="23" t="s">
        <v>426</v>
      </c>
      <c r="G91" s="23" t="s">
        <v>12</v>
      </c>
      <c r="H91" s="24">
        <v>3500</v>
      </c>
    </row>
    <row r="92" spans="1:8" x14ac:dyDescent="0.2">
      <c r="A92" s="23">
        <v>91</v>
      </c>
      <c r="B92" s="23" t="s">
        <v>602</v>
      </c>
      <c r="C92" s="23">
        <v>4</v>
      </c>
      <c r="D92" s="23">
        <v>1300</v>
      </c>
      <c r="E92" s="23" t="s">
        <v>17</v>
      </c>
      <c r="F92" s="23" t="s">
        <v>346</v>
      </c>
      <c r="G92" s="23" t="s">
        <v>107</v>
      </c>
      <c r="H92" s="24">
        <v>3500</v>
      </c>
    </row>
    <row r="93" spans="1:8" x14ac:dyDescent="0.2">
      <c r="A93" s="23">
        <v>92</v>
      </c>
      <c r="B93" s="23" t="s">
        <v>108</v>
      </c>
      <c r="C93" s="23">
        <v>4</v>
      </c>
      <c r="D93" s="23">
        <v>959</v>
      </c>
      <c r="E93" s="23" t="s">
        <v>8</v>
      </c>
      <c r="F93" s="23" t="s">
        <v>249</v>
      </c>
      <c r="G93" s="23" t="s">
        <v>34</v>
      </c>
      <c r="H93" s="24">
        <v>7500</v>
      </c>
    </row>
    <row r="94" spans="1:8" x14ac:dyDescent="0.2">
      <c r="A94" s="23">
        <v>93</v>
      </c>
      <c r="B94" s="23" t="s">
        <v>603</v>
      </c>
      <c r="C94" s="23">
        <v>3.7</v>
      </c>
      <c r="D94" s="23">
        <v>850</v>
      </c>
      <c r="E94" s="23" t="s">
        <v>8</v>
      </c>
      <c r="F94" s="23" t="s">
        <v>249</v>
      </c>
      <c r="G94" s="23" t="s">
        <v>32</v>
      </c>
      <c r="H94" s="24">
        <v>7500</v>
      </c>
    </row>
    <row r="95" spans="1:8" x14ac:dyDescent="0.2">
      <c r="A95" s="23">
        <v>94</v>
      </c>
      <c r="B95" s="23" t="s">
        <v>618</v>
      </c>
      <c r="C95" s="23">
        <v>4.0999999999999996</v>
      </c>
      <c r="D95" s="23">
        <v>1800</v>
      </c>
      <c r="E95" s="23" t="s">
        <v>8</v>
      </c>
      <c r="F95" s="23" t="s">
        <v>421</v>
      </c>
      <c r="G95" s="23" t="s">
        <v>18</v>
      </c>
      <c r="H95" s="24">
        <v>25000</v>
      </c>
    </row>
    <row r="96" spans="1:8" x14ac:dyDescent="0.2">
      <c r="A96" s="23">
        <v>95</v>
      </c>
      <c r="B96" s="23" t="s">
        <v>604</v>
      </c>
      <c r="C96" s="23">
        <v>3.9</v>
      </c>
      <c r="D96" s="23">
        <v>820</v>
      </c>
      <c r="E96" s="23" t="s">
        <v>8</v>
      </c>
      <c r="F96" s="23" t="s">
        <v>249</v>
      </c>
      <c r="G96" s="23" t="s">
        <v>9</v>
      </c>
      <c r="H96" s="24">
        <v>3500</v>
      </c>
    </row>
    <row r="97" spans="1:8" x14ac:dyDescent="0.2">
      <c r="A97" s="23">
        <v>96</v>
      </c>
      <c r="B97" s="23" t="s">
        <v>109</v>
      </c>
      <c r="C97" s="23">
        <v>3.9</v>
      </c>
      <c r="D97" s="23">
        <v>800</v>
      </c>
      <c r="E97" s="23" t="s">
        <v>17</v>
      </c>
      <c r="F97" s="23" t="s">
        <v>427</v>
      </c>
      <c r="G97" s="23" t="s">
        <v>22</v>
      </c>
      <c r="H97" s="24">
        <v>3500</v>
      </c>
    </row>
    <row r="98" spans="1:8" x14ac:dyDescent="0.2">
      <c r="A98" s="23">
        <v>97</v>
      </c>
      <c r="B98" s="23" t="s">
        <v>605</v>
      </c>
      <c r="C98" s="23">
        <v>3.8</v>
      </c>
      <c r="D98" s="23">
        <v>796</v>
      </c>
      <c r="E98" s="23" t="s">
        <v>8</v>
      </c>
      <c r="F98" s="23" t="s">
        <v>421</v>
      </c>
      <c r="G98" s="23" t="s">
        <v>105</v>
      </c>
      <c r="H98" s="24">
        <v>75000</v>
      </c>
    </row>
    <row r="99" spans="1:8" x14ac:dyDescent="0.2">
      <c r="A99" s="23">
        <v>98</v>
      </c>
      <c r="B99" s="23" t="s">
        <v>110</v>
      </c>
      <c r="C99" s="23">
        <v>4.2</v>
      </c>
      <c r="D99" s="23">
        <v>911</v>
      </c>
      <c r="E99" s="23" t="s">
        <v>17</v>
      </c>
      <c r="F99" s="23" t="s">
        <v>257</v>
      </c>
      <c r="G99" s="23" t="s">
        <v>99</v>
      </c>
      <c r="H99" s="24">
        <v>3500</v>
      </c>
    </row>
    <row r="100" spans="1:8" x14ac:dyDescent="0.2">
      <c r="A100" s="23">
        <v>99</v>
      </c>
      <c r="B100" s="23" t="s">
        <v>606</v>
      </c>
      <c r="C100" s="23">
        <v>3.8</v>
      </c>
      <c r="D100" s="23">
        <v>794</v>
      </c>
      <c r="E100" s="23" t="s">
        <v>44</v>
      </c>
      <c r="F100" s="23" t="s">
        <v>249</v>
      </c>
      <c r="G100" s="23" t="s">
        <v>74</v>
      </c>
      <c r="H100" s="24">
        <v>7500</v>
      </c>
    </row>
    <row r="101" spans="1:8" x14ac:dyDescent="0.2">
      <c r="A101" s="23">
        <v>100</v>
      </c>
      <c r="B101" s="23" t="s">
        <v>111</v>
      </c>
      <c r="C101" s="23">
        <v>3.7</v>
      </c>
      <c r="D101" s="23">
        <v>793</v>
      </c>
      <c r="E101" s="23" t="s">
        <v>17</v>
      </c>
      <c r="F101" s="23" t="s">
        <v>257</v>
      </c>
      <c r="G101" s="23" t="s">
        <v>18</v>
      </c>
      <c r="H101" s="24">
        <v>3500</v>
      </c>
    </row>
    <row r="102" spans="1:8" x14ac:dyDescent="0.2">
      <c r="A102" s="23">
        <v>101</v>
      </c>
      <c r="B102" s="23" t="s">
        <v>619</v>
      </c>
      <c r="C102" s="23">
        <v>4</v>
      </c>
      <c r="D102" s="23">
        <v>788</v>
      </c>
      <c r="E102" s="23" t="s">
        <v>42</v>
      </c>
      <c r="F102" s="23" t="s">
        <v>249</v>
      </c>
      <c r="G102" s="23" t="s">
        <v>60</v>
      </c>
      <c r="H102" s="24">
        <v>25000</v>
      </c>
    </row>
    <row r="103" spans="1:8" x14ac:dyDescent="0.2">
      <c r="A103" s="23">
        <v>102</v>
      </c>
      <c r="B103" s="23" t="s">
        <v>620</v>
      </c>
      <c r="C103" s="23">
        <v>3.9</v>
      </c>
      <c r="D103" s="23">
        <v>781</v>
      </c>
      <c r="E103" s="23" t="s">
        <v>17</v>
      </c>
      <c r="F103" s="23" t="s">
        <v>248</v>
      </c>
      <c r="G103" s="23" t="s">
        <v>112</v>
      </c>
      <c r="H103" s="24">
        <v>3500</v>
      </c>
    </row>
    <row r="104" spans="1:8" x14ac:dyDescent="0.2">
      <c r="A104" s="23">
        <v>103</v>
      </c>
      <c r="B104" s="23" t="s">
        <v>621</v>
      </c>
      <c r="C104" s="23">
        <v>4</v>
      </c>
      <c r="D104" s="23">
        <v>766</v>
      </c>
      <c r="E104" s="23" t="s">
        <v>17</v>
      </c>
      <c r="F104" s="23" t="s">
        <v>428</v>
      </c>
      <c r="G104" s="23" t="s">
        <v>33</v>
      </c>
      <c r="H104" s="24">
        <v>25000</v>
      </c>
    </row>
    <row r="105" spans="1:8" x14ac:dyDescent="0.2">
      <c r="A105" s="23">
        <v>104</v>
      </c>
      <c r="B105" s="23" t="s">
        <v>622</v>
      </c>
      <c r="C105" s="23">
        <v>3.8</v>
      </c>
      <c r="D105" s="23">
        <v>1000</v>
      </c>
      <c r="E105" s="23" t="s">
        <v>17</v>
      </c>
      <c r="F105" s="23" t="s">
        <v>347</v>
      </c>
      <c r="G105" s="23" t="s">
        <v>70</v>
      </c>
      <c r="H105" s="24">
        <v>7500</v>
      </c>
    </row>
    <row r="106" spans="1:8" x14ac:dyDescent="0.2">
      <c r="A106" s="23">
        <v>105</v>
      </c>
      <c r="B106" s="23" t="s">
        <v>623</v>
      </c>
      <c r="C106" s="23">
        <v>3.9</v>
      </c>
      <c r="D106" s="23">
        <v>759</v>
      </c>
      <c r="E106" s="23" t="s">
        <v>17</v>
      </c>
      <c r="F106" s="23" t="s">
        <v>232</v>
      </c>
      <c r="G106" s="23" t="s">
        <v>97</v>
      </c>
      <c r="H106" s="24">
        <v>3500</v>
      </c>
    </row>
    <row r="107" spans="1:8" x14ac:dyDescent="0.2">
      <c r="A107" s="23">
        <v>106</v>
      </c>
      <c r="B107" s="23" t="s">
        <v>624</v>
      </c>
      <c r="C107" s="23">
        <v>4.2</v>
      </c>
      <c r="D107" s="23">
        <v>758</v>
      </c>
      <c r="E107" s="23" t="s">
        <v>17</v>
      </c>
      <c r="F107" s="23" t="s">
        <v>249</v>
      </c>
      <c r="G107" s="23" t="s">
        <v>113</v>
      </c>
      <c r="H107" s="24">
        <v>3500</v>
      </c>
    </row>
    <row r="108" spans="1:8" x14ac:dyDescent="0.2">
      <c r="A108" s="23">
        <v>107</v>
      </c>
      <c r="B108" s="23" t="s">
        <v>625</v>
      </c>
      <c r="C108" s="23">
        <v>3.7</v>
      </c>
      <c r="D108" s="23">
        <v>752</v>
      </c>
      <c r="E108" s="23" t="s">
        <v>17</v>
      </c>
      <c r="F108" s="23" t="s">
        <v>421</v>
      </c>
      <c r="G108" s="23" t="s">
        <v>22</v>
      </c>
      <c r="H108" s="24">
        <v>25000</v>
      </c>
    </row>
    <row r="109" spans="1:8" x14ac:dyDescent="0.2">
      <c r="A109" s="23">
        <v>108</v>
      </c>
      <c r="B109" s="23" t="s">
        <v>626</v>
      </c>
      <c r="C109" s="23">
        <v>4</v>
      </c>
      <c r="D109" s="23">
        <v>742</v>
      </c>
      <c r="E109" s="23" t="s">
        <v>17</v>
      </c>
      <c r="F109" s="23" t="s">
        <v>343</v>
      </c>
      <c r="G109" s="23" t="s">
        <v>18</v>
      </c>
      <c r="H109" s="24">
        <v>3500</v>
      </c>
    </row>
    <row r="110" spans="1:8" x14ac:dyDescent="0.2">
      <c r="A110" s="23">
        <v>109</v>
      </c>
      <c r="B110" s="23" t="s">
        <v>627</v>
      </c>
      <c r="C110" s="23">
        <v>4.2</v>
      </c>
      <c r="D110" s="23">
        <v>740</v>
      </c>
      <c r="E110" s="23" t="s">
        <v>17</v>
      </c>
      <c r="F110" s="23" t="s">
        <v>249</v>
      </c>
      <c r="G110" s="23" t="s">
        <v>74</v>
      </c>
      <c r="H110" s="24">
        <v>3500</v>
      </c>
    </row>
    <row r="111" spans="1:8" x14ac:dyDescent="0.2">
      <c r="A111" s="23">
        <v>110</v>
      </c>
      <c r="B111" s="23" t="s">
        <v>628</v>
      </c>
      <c r="C111" s="23">
        <v>4.3</v>
      </c>
      <c r="D111" s="23">
        <v>731</v>
      </c>
      <c r="E111" s="23" t="s">
        <v>17</v>
      </c>
      <c r="F111" s="23" t="s">
        <v>257</v>
      </c>
      <c r="G111" s="23" t="s">
        <v>96</v>
      </c>
      <c r="H111" s="24">
        <v>7500</v>
      </c>
    </row>
    <row r="112" spans="1:8" x14ac:dyDescent="0.2">
      <c r="A112" s="23">
        <v>111</v>
      </c>
      <c r="B112" s="23" t="s">
        <v>629</v>
      </c>
      <c r="C112" s="23">
        <v>3.9</v>
      </c>
      <c r="D112" s="23">
        <v>1000</v>
      </c>
      <c r="E112" s="23" t="s">
        <v>8</v>
      </c>
      <c r="F112" s="23" t="s">
        <v>272</v>
      </c>
      <c r="G112" s="23" t="s">
        <v>81</v>
      </c>
      <c r="H112" s="24">
        <v>3500</v>
      </c>
    </row>
    <row r="113" spans="1:8" x14ac:dyDescent="0.2">
      <c r="A113" s="23">
        <v>112</v>
      </c>
      <c r="B113" s="23" t="s">
        <v>630</v>
      </c>
      <c r="C113" s="23">
        <v>4.4000000000000004</v>
      </c>
      <c r="D113" s="23">
        <v>728</v>
      </c>
      <c r="E113" s="23" t="s">
        <v>17</v>
      </c>
      <c r="F113" s="23" t="s">
        <v>429</v>
      </c>
      <c r="G113" s="23" t="s">
        <v>19</v>
      </c>
      <c r="H113" s="24">
        <v>3500</v>
      </c>
    </row>
    <row r="114" spans="1:8" x14ac:dyDescent="0.2">
      <c r="A114" s="23">
        <v>113</v>
      </c>
      <c r="B114" s="23" t="s">
        <v>631</v>
      </c>
      <c r="C114" s="23">
        <v>3.9</v>
      </c>
      <c r="D114" s="23">
        <v>725</v>
      </c>
      <c r="E114" s="23" t="s">
        <v>17</v>
      </c>
      <c r="F114" s="23" t="s">
        <v>272</v>
      </c>
      <c r="G114" s="23" t="s">
        <v>83</v>
      </c>
      <c r="H114" s="24">
        <v>7500</v>
      </c>
    </row>
    <row r="115" spans="1:8" x14ac:dyDescent="0.2">
      <c r="A115" s="23">
        <v>114</v>
      </c>
      <c r="B115" s="23" t="s">
        <v>632</v>
      </c>
      <c r="C115" s="23">
        <v>3.9</v>
      </c>
      <c r="D115" s="23">
        <v>1200</v>
      </c>
      <c r="E115" s="23" t="s">
        <v>17</v>
      </c>
      <c r="F115" s="23" t="s">
        <v>288</v>
      </c>
      <c r="G115" s="23" t="s">
        <v>50</v>
      </c>
      <c r="H115" s="24">
        <v>7500</v>
      </c>
    </row>
    <row r="116" spans="1:8" x14ac:dyDescent="0.2">
      <c r="A116" s="23">
        <v>115</v>
      </c>
      <c r="B116" s="23" t="s">
        <v>633</v>
      </c>
      <c r="C116" s="23">
        <v>4.2</v>
      </c>
      <c r="D116" s="23">
        <v>721</v>
      </c>
      <c r="E116" s="23" t="s">
        <v>17</v>
      </c>
      <c r="F116" s="23" t="s">
        <v>248</v>
      </c>
      <c r="G116" s="23" t="s">
        <v>27</v>
      </c>
      <c r="H116" s="24">
        <v>3500</v>
      </c>
    </row>
    <row r="117" spans="1:8" x14ac:dyDescent="0.2">
      <c r="A117" s="23">
        <v>116</v>
      </c>
      <c r="B117" s="23" t="s">
        <v>118</v>
      </c>
      <c r="C117" s="23">
        <v>4.0999999999999996</v>
      </c>
      <c r="D117" s="23">
        <v>4100</v>
      </c>
      <c r="E117" s="23" t="s">
        <v>17</v>
      </c>
      <c r="F117" s="23" t="s">
        <v>318</v>
      </c>
      <c r="G117" s="23" t="s">
        <v>114</v>
      </c>
      <c r="H117" s="24">
        <v>3500</v>
      </c>
    </row>
    <row r="118" spans="1:8" x14ac:dyDescent="0.2">
      <c r="A118" s="23">
        <v>117</v>
      </c>
      <c r="B118" s="23" t="s">
        <v>634</v>
      </c>
      <c r="C118" s="23">
        <v>4</v>
      </c>
      <c r="D118" s="23">
        <v>1600</v>
      </c>
      <c r="E118" s="23" t="s">
        <v>17</v>
      </c>
      <c r="F118" s="23" t="s">
        <v>423</v>
      </c>
      <c r="G118" s="23" t="s">
        <v>115</v>
      </c>
      <c r="H118" s="24">
        <v>25000</v>
      </c>
    </row>
    <row r="119" spans="1:8" x14ac:dyDescent="0.2">
      <c r="A119" s="23">
        <v>118</v>
      </c>
      <c r="B119" s="23" t="s">
        <v>635</v>
      </c>
      <c r="C119" s="23">
        <v>4.4000000000000004</v>
      </c>
      <c r="D119" s="23">
        <v>664</v>
      </c>
      <c r="E119" s="23" t="s">
        <v>17</v>
      </c>
      <c r="F119" s="23" t="s">
        <v>272</v>
      </c>
      <c r="G119" s="23" t="s">
        <v>86</v>
      </c>
      <c r="H119" s="24">
        <v>3500</v>
      </c>
    </row>
    <row r="120" spans="1:8" x14ac:dyDescent="0.2">
      <c r="A120" s="23">
        <v>119</v>
      </c>
      <c r="B120" s="23" t="s">
        <v>616</v>
      </c>
      <c r="C120" s="23">
        <v>3.9</v>
      </c>
      <c r="D120" s="23">
        <v>652</v>
      </c>
      <c r="E120" s="23" t="s">
        <v>17</v>
      </c>
      <c r="F120" s="23" t="s">
        <v>249</v>
      </c>
      <c r="G120" s="23" t="s">
        <v>116</v>
      </c>
      <c r="H120" s="24">
        <v>3500</v>
      </c>
    </row>
    <row r="121" spans="1:8" x14ac:dyDescent="0.2">
      <c r="A121" s="23">
        <v>120</v>
      </c>
      <c r="B121" s="23" t="s">
        <v>636</v>
      </c>
      <c r="C121" s="23">
        <v>3.5</v>
      </c>
      <c r="D121" s="23">
        <v>652</v>
      </c>
      <c r="E121" s="23" t="s">
        <v>17</v>
      </c>
      <c r="F121" s="23" t="s">
        <v>222</v>
      </c>
      <c r="G121" s="23" t="s">
        <v>105</v>
      </c>
      <c r="H121" s="24">
        <v>3500</v>
      </c>
    </row>
    <row r="122" spans="1:8" x14ac:dyDescent="0.2">
      <c r="A122" s="23">
        <v>121</v>
      </c>
      <c r="B122" s="23" t="s">
        <v>125</v>
      </c>
      <c r="C122" s="23">
        <v>3.6</v>
      </c>
      <c r="D122" s="23">
        <v>626</v>
      </c>
      <c r="E122" s="23" t="s">
        <v>8</v>
      </c>
      <c r="F122" s="23" t="s">
        <v>222</v>
      </c>
      <c r="G122" s="23" t="s">
        <v>45</v>
      </c>
      <c r="H122" s="24">
        <v>7500</v>
      </c>
    </row>
    <row r="123" spans="1:8" x14ac:dyDescent="0.2">
      <c r="A123" s="23">
        <v>122</v>
      </c>
      <c r="B123" s="23" t="s">
        <v>612</v>
      </c>
      <c r="C123" s="23">
        <v>4.0999999999999996</v>
      </c>
      <c r="D123" s="23">
        <v>625</v>
      </c>
      <c r="E123" s="23" t="s">
        <v>17</v>
      </c>
      <c r="F123" s="23" t="s">
        <v>247</v>
      </c>
      <c r="G123" s="23" t="s">
        <v>45</v>
      </c>
      <c r="H123" s="24">
        <v>3500</v>
      </c>
    </row>
    <row r="124" spans="1:8" x14ac:dyDescent="0.2">
      <c r="A124" s="23">
        <v>123</v>
      </c>
      <c r="B124" s="23" t="s">
        <v>608</v>
      </c>
      <c r="C124" s="23">
        <v>3.9</v>
      </c>
      <c r="D124" s="23">
        <v>615</v>
      </c>
      <c r="E124" s="23" t="s">
        <v>17</v>
      </c>
      <c r="F124" s="23" t="s">
        <v>249</v>
      </c>
      <c r="G124" s="23" t="s">
        <v>83</v>
      </c>
      <c r="H124" s="24">
        <v>3500</v>
      </c>
    </row>
    <row r="125" spans="1:8" x14ac:dyDescent="0.2">
      <c r="A125" s="23">
        <v>124</v>
      </c>
      <c r="B125" s="23" t="s">
        <v>607</v>
      </c>
      <c r="C125" s="23">
        <v>4</v>
      </c>
      <c r="D125" s="23">
        <v>612</v>
      </c>
      <c r="E125" s="23" t="s">
        <v>17</v>
      </c>
      <c r="F125" s="23" t="s">
        <v>430</v>
      </c>
      <c r="G125" s="23" t="s">
        <v>117</v>
      </c>
      <c r="H125" s="24">
        <v>3500</v>
      </c>
    </row>
    <row r="126" spans="1:8" x14ac:dyDescent="0.2">
      <c r="A126" s="23">
        <v>125</v>
      </c>
      <c r="B126" s="23" t="s">
        <v>610</v>
      </c>
      <c r="C126" s="23">
        <v>4.0999999999999996</v>
      </c>
      <c r="D126" s="23">
        <v>607</v>
      </c>
      <c r="E126" s="23" t="s">
        <v>17</v>
      </c>
      <c r="F126" s="23" t="s">
        <v>272</v>
      </c>
      <c r="G126" s="23" t="s">
        <v>116</v>
      </c>
      <c r="H126" s="24">
        <v>3500</v>
      </c>
    </row>
    <row r="127" spans="1:8" x14ac:dyDescent="0.2">
      <c r="A127" s="23">
        <v>126</v>
      </c>
      <c r="B127" s="23" t="s">
        <v>161</v>
      </c>
      <c r="C127" s="23">
        <v>4.3</v>
      </c>
      <c r="D127" s="23">
        <v>600</v>
      </c>
      <c r="E127" s="23" t="s">
        <v>44</v>
      </c>
      <c r="F127" s="23" t="s">
        <v>249</v>
      </c>
      <c r="G127" s="23" t="s">
        <v>60</v>
      </c>
      <c r="H127" s="24">
        <v>3500</v>
      </c>
    </row>
    <row r="128" spans="1:8" x14ac:dyDescent="0.2">
      <c r="A128" s="23">
        <v>127</v>
      </c>
      <c r="B128" s="23" t="s">
        <v>156</v>
      </c>
      <c r="C128" s="23">
        <v>4</v>
      </c>
      <c r="D128" s="23">
        <v>600</v>
      </c>
      <c r="E128" s="23" t="s">
        <v>8</v>
      </c>
      <c r="F128" s="23" t="s">
        <v>247</v>
      </c>
      <c r="G128" s="23" t="s">
        <v>29</v>
      </c>
      <c r="H128" s="24">
        <v>3500</v>
      </c>
    </row>
    <row r="129" spans="1:8" x14ac:dyDescent="0.2">
      <c r="A129" s="23">
        <v>128</v>
      </c>
      <c r="B129" s="23" t="s">
        <v>154</v>
      </c>
      <c r="C129" s="23">
        <v>4.0999999999999996</v>
      </c>
      <c r="D129" s="23">
        <v>597</v>
      </c>
      <c r="E129" s="23" t="s">
        <v>17</v>
      </c>
      <c r="F129" s="23" t="s">
        <v>222</v>
      </c>
      <c r="G129" s="23" t="s">
        <v>87</v>
      </c>
      <c r="H129" s="24">
        <v>75000</v>
      </c>
    </row>
    <row r="130" spans="1:8" x14ac:dyDescent="0.2">
      <c r="A130" s="23">
        <v>129</v>
      </c>
      <c r="B130" s="23" t="s">
        <v>164</v>
      </c>
      <c r="C130" s="23">
        <v>4</v>
      </c>
      <c r="D130" s="23">
        <v>4100</v>
      </c>
      <c r="E130" s="23" t="s">
        <v>8</v>
      </c>
      <c r="F130" s="23" t="s">
        <v>243</v>
      </c>
      <c r="G130" s="23" t="s">
        <v>87</v>
      </c>
      <c r="H130" s="24">
        <v>25000</v>
      </c>
    </row>
    <row r="131" spans="1:8" x14ac:dyDescent="0.2">
      <c r="A131" s="23">
        <v>130</v>
      </c>
      <c r="B131" s="23" t="s">
        <v>205</v>
      </c>
      <c r="C131" s="23">
        <v>4.2</v>
      </c>
      <c r="D131" s="23">
        <v>587</v>
      </c>
      <c r="E131" s="23" t="s">
        <v>17</v>
      </c>
      <c r="F131" s="23" t="s">
        <v>232</v>
      </c>
      <c r="G131" s="23" t="s">
        <v>22</v>
      </c>
      <c r="H131" s="24">
        <v>850</v>
      </c>
    </row>
    <row r="132" spans="1:8" x14ac:dyDescent="0.2">
      <c r="A132" s="23">
        <v>131</v>
      </c>
      <c r="B132" s="23" t="s">
        <v>637</v>
      </c>
      <c r="C132" s="23">
        <v>4.3</v>
      </c>
      <c r="D132" s="23">
        <v>574</v>
      </c>
      <c r="E132" s="23" t="s">
        <v>8</v>
      </c>
      <c r="F132" s="23" t="s">
        <v>232</v>
      </c>
      <c r="G132" s="23" t="s">
        <v>119</v>
      </c>
      <c r="H132" s="24">
        <v>3500</v>
      </c>
    </row>
    <row r="133" spans="1:8" x14ac:dyDescent="0.2">
      <c r="A133" s="23">
        <v>132</v>
      </c>
      <c r="B133" s="23" t="s">
        <v>127</v>
      </c>
      <c r="C133" s="23">
        <v>4</v>
      </c>
      <c r="D133" s="23">
        <v>569</v>
      </c>
      <c r="E133" s="23" t="s">
        <v>17</v>
      </c>
      <c r="F133" s="23" t="s">
        <v>272</v>
      </c>
      <c r="G133" s="23" t="s">
        <v>120</v>
      </c>
      <c r="H133" s="24">
        <v>75000</v>
      </c>
    </row>
    <row r="134" spans="1:8" x14ac:dyDescent="0.2">
      <c r="A134" s="23">
        <v>133</v>
      </c>
      <c r="B134" s="23" t="s">
        <v>638</v>
      </c>
      <c r="C134" s="23">
        <v>3.5</v>
      </c>
      <c r="D134" s="23">
        <v>564</v>
      </c>
      <c r="E134" s="23" t="s">
        <v>8</v>
      </c>
      <c r="F134" s="23" t="s">
        <v>249</v>
      </c>
      <c r="G134" s="23" t="s">
        <v>36</v>
      </c>
      <c r="H134" s="24">
        <v>3500</v>
      </c>
    </row>
    <row r="135" spans="1:8" x14ac:dyDescent="0.2">
      <c r="A135" s="23">
        <v>134</v>
      </c>
      <c r="B135" s="23" t="s">
        <v>133</v>
      </c>
      <c r="C135" s="23">
        <v>4.0999999999999996</v>
      </c>
      <c r="D135" s="23">
        <v>563</v>
      </c>
      <c r="E135" s="23" t="s">
        <v>17</v>
      </c>
      <c r="F135" s="23" t="s">
        <v>188</v>
      </c>
      <c r="G135" s="23" t="s">
        <v>121</v>
      </c>
      <c r="H135" s="24">
        <v>25000</v>
      </c>
    </row>
    <row r="136" spans="1:8" x14ac:dyDescent="0.2">
      <c r="A136" s="23">
        <v>135</v>
      </c>
      <c r="B136" s="23" t="s">
        <v>639</v>
      </c>
      <c r="C136" s="23">
        <v>4.2</v>
      </c>
      <c r="D136" s="23">
        <v>560</v>
      </c>
      <c r="E136" s="23" t="s">
        <v>17</v>
      </c>
      <c r="F136" s="23" t="s">
        <v>249</v>
      </c>
      <c r="G136" s="23" t="s">
        <v>87</v>
      </c>
      <c r="H136" s="24">
        <v>7500</v>
      </c>
    </row>
    <row r="137" spans="1:8" x14ac:dyDescent="0.2">
      <c r="A137" s="23">
        <v>136</v>
      </c>
      <c r="B137" s="23" t="s">
        <v>640</v>
      </c>
      <c r="C137" s="23">
        <v>3.1</v>
      </c>
      <c r="D137" s="23">
        <v>553</v>
      </c>
      <c r="E137" s="23" t="s">
        <v>17</v>
      </c>
      <c r="F137" s="23" t="s">
        <v>249</v>
      </c>
      <c r="G137" s="23" t="s">
        <v>47</v>
      </c>
      <c r="H137" s="24">
        <v>3500</v>
      </c>
    </row>
    <row r="138" spans="1:8" x14ac:dyDescent="0.2">
      <c r="A138" s="23">
        <v>137</v>
      </c>
      <c r="B138" s="23" t="s">
        <v>641</v>
      </c>
      <c r="C138" s="23">
        <v>3.9</v>
      </c>
      <c r="D138" s="23">
        <v>550</v>
      </c>
      <c r="E138" s="23" t="s">
        <v>17</v>
      </c>
      <c r="F138" s="23" t="s">
        <v>249</v>
      </c>
      <c r="G138" s="23" t="s">
        <v>123</v>
      </c>
      <c r="H138" s="24">
        <v>75000</v>
      </c>
    </row>
    <row r="139" spans="1:8" x14ac:dyDescent="0.2">
      <c r="A139" s="23">
        <v>138</v>
      </c>
      <c r="B139" s="23" t="s">
        <v>642</v>
      </c>
      <c r="C139" s="23">
        <v>4.3</v>
      </c>
      <c r="D139" s="23">
        <v>1200</v>
      </c>
      <c r="E139" s="23" t="s">
        <v>17</v>
      </c>
      <c r="F139" s="23" t="s">
        <v>295</v>
      </c>
      <c r="G139" s="23" t="s">
        <v>124</v>
      </c>
      <c r="H139" s="24">
        <v>7500</v>
      </c>
    </row>
    <row r="140" spans="1:8" x14ac:dyDescent="0.2">
      <c r="A140" s="23">
        <v>139</v>
      </c>
      <c r="B140" s="23" t="s">
        <v>609</v>
      </c>
      <c r="C140" s="23">
        <v>3.9</v>
      </c>
      <c r="D140" s="23">
        <v>539</v>
      </c>
      <c r="E140" s="23" t="s">
        <v>44</v>
      </c>
      <c r="F140" s="23" t="s">
        <v>243</v>
      </c>
      <c r="G140" s="23" t="s">
        <v>60</v>
      </c>
      <c r="H140" s="24">
        <v>3500</v>
      </c>
    </row>
    <row r="141" spans="1:8" x14ac:dyDescent="0.2">
      <c r="A141" s="23">
        <v>140</v>
      </c>
      <c r="B141" s="23" t="s">
        <v>643</v>
      </c>
      <c r="C141" s="23">
        <v>3.7</v>
      </c>
      <c r="D141" s="23">
        <v>3700</v>
      </c>
      <c r="E141" s="23" t="s">
        <v>8</v>
      </c>
      <c r="F141" s="23" t="s">
        <v>257</v>
      </c>
      <c r="G141" s="23" t="s">
        <v>123</v>
      </c>
      <c r="H141" s="24">
        <v>75000</v>
      </c>
    </row>
    <row r="142" spans="1:8" x14ac:dyDescent="0.2">
      <c r="A142" s="23">
        <v>141</v>
      </c>
      <c r="B142" s="23" t="s">
        <v>644</v>
      </c>
      <c r="C142" s="23">
        <v>4.2</v>
      </c>
      <c r="D142" s="23">
        <v>517</v>
      </c>
      <c r="E142" s="23" t="s">
        <v>17</v>
      </c>
      <c r="F142" s="23" t="s">
        <v>420</v>
      </c>
      <c r="G142" s="23" t="s">
        <v>126</v>
      </c>
      <c r="H142" s="24">
        <v>3500</v>
      </c>
    </row>
    <row r="143" spans="1:8" x14ac:dyDescent="0.2">
      <c r="A143" s="23">
        <v>142</v>
      </c>
      <c r="B143" s="23" t="s">
        <v>645</v>
      </c>
      <c r="C143" s="23">
        <v>3.7</v>
      </c>
      <c r="D143" s="23">
        <v>508</v>
      </c>
      <c r="E143" s="23" t="s">
        <v>17</v>
      </c>
      <c r="F143" s="23" t="s">
        <v>274</v>
      </c>
      <c r="G143" s="23" t="s">
        <v>83</v>
      </c>
      <c r="H143" s="24">
        <v>25000</v>
      </c>
    </row>
    <row r="144" spans="1:8" x14ac:dyDescent="0.2">
      <c r="A144" s="23">
        <v>143</v>
      </c>
      <c r="B144" s="23" t="s">
        <v>646</v>
      </c>
      <c r="C144" s="23">
        <v>3.7</v>
      </c>
      <c r="D144" s="23">
        <v>499</v>
      </c>
      <c r="E144" s="23" t="s">
        <v>17</v>
      </c>
      <c r="F144" s="23" t="s">
        <v>249</v>
      </c>
      <c r="G144" s="23" t="s">
        <v>83</v>
      </c>
      <c r="H144" s="24">
        <v>850</v>
      </c>
    </row>
    <row r="145" spans="1:8" x14ac:dyDescent="0.2">
      <c r="A145" s="23">
        <v>144</v>
      </c>
      <c r="B145" s="23" t="s">
        <v>647</v>
      </c>
      <c r="C145" s="23">
        <v>3.7</v>
      </c>
      <c r="D145" s="23">
        <v>484</v>
      </c>
      <c r="E145" s="23" t="s">
        <v>8</v>
      </c>
      <c r="F145" s="23" t="s">
        <v>348</v>
      </c>
      <c r="G145" s="23" t="s">
        <v>128</v>
      </c>
      <c r="H145" s="24">
        <v>7500</v>
      </c>
    </row>
    <row r="146" spans="1:8" x14ac:dyDescent="0.2">
      <c r="A146" s="23">
        <v>145</v>
      </c>
      <c r="B146" s="23" t="s">
        <v>611</v>
      </c>
      <c r="C146" s="23">
        <v>4</v>
      </c>
      <c r="D146" s="23">
        <v>20100</v>
      </c>
      <c r="E146" s="23" t="s">
        <v>17</v>
      </c>
      <c r="F146" s="23" t="s">
        <v>177</v>
      </c>
      <c r="G146" s="23" t="s">
        <v>45</v>
      </c>
      <c r="H146" s="24">
        <v>3500</v>
      </c>
    </row>
    <row r="147" spans="1:8" x14ac:dyDescent="0.2">
      <c r="A147" s="23">
        <v>146</v>
      </c>
      <c r="B147" s="23" t="s">
        <v>194</v>
      </c>
      <c r="C147" s="23">
        <v>4</v>
      </c>
      <c r="D147" s="23">
        <v>463</v>
      </c>
      <c r="E147" s="23" t="s">
        <v>17</v>
      </c>
      <c r="F147" s="23" t="s">
        <v>229</v>
      </c>
      <c r="G147" s="23" t="s">
        <v>83</v>
      </c>
      <c r="H147" s="24">
        <v>3500</v>
      </c>
    </row>
    <row r="148" spans="1:8" x14ac:dyDescent="0.2">
      <c r="A148" s="23">
        <v>147</v>
      </c>
      <c r="B148" s="23" t="s">
        <v>193</v>
      </c>
      <c r="C148" s="23">
        <v>4.2</v>
      </c>
      <c r="D148" s="23">
        <v>462</v>
      </c>
      <c r="E148" s="23" t="s">
        <v>17</v>
      </c>
      <c r="F148" s="23" t="s">
        <v>272</v>
      </c>
      <c r="G148" s="23" t="s">
        <v>113</v>
      </c>
      <c r="H148" s="24">
        <v>7500</v>
      </c>
    </row>
    <row r="149" spans="1:8" x14ac:dyDescent="0.2">
      <c r="A149" s="23">
        <v>148</v>
      </c>
      <c r="B149" s="23" t="s">
        <v>613</v>
      </c>
      <c r="C149" s="23">
        <v>4</v>
      </c>
      <c r="D149" s="23">
        <v>653</v>
      </c>
      <c r="E149" s="23" t="s">
        <v>17</v>
      </c>
      <c r="F149" s="23" t="s">
        <v>420</v>
      </c>
      <c r="G149" s="23" t="s">
        <v>29</v>
      </c>
      <c r="H149" s="24">
        <v>3500</v>
      </c>
    </row>
    <row r="150" spans="1:8" x14ac:dyDescent="0.2">
      <c r="A150" s="23">
        <v>149</v>
      </c>
      <c r="B150" s="23" t="s">
        <v>122</v>
      </c>
      <c r="C150" s="23">
        <v>4.4000000000000004</v>
      </c>
      <c r="D150" s="23">
        <v>520</v>
      </c>
      <c r="E150" s="23" t="s">
        <v>17</v>
      </c>
      <c r="F150" s="23" t="s">
        <v>272</v>
      </c>
      <c r="G150" s="23" t="s">
        <v>131</v>
      </c>
      <c r="H150" s="24">
        <v>25000</v>
      </c>
    </row>
    <row r="151" spans="1:8" x14ac:dyDescent="0.2">
      <c r="A151" s="23">
        <v>150</v>
      </c>
      <c r="B151" s="23" t="s">
        <v>614</v>
      </c>
      <c r="C151" s="23">
        <v>4</v>
      </c>
      <c r="D151" s="23">
        <v>459</v>
      </c>
      <c r="E151" s="23" t="s">
        <v>42</v>
      </c>
      <c r="F151" s="23" t="s">
        <v>232</v>
      </c>
      <c r="G151" s="23" t="s">
        <v>33</v>
      </c>
      <c r="H151" s="24">
        <v>3500</v>
      </c>
    </row>
    <row r="152" spans="1:8" x14ac:dyDescent="0.2">
      <c r="A152" s="23">
        <v>151</v>
      </c>
      <c r="B152" s="23" t="s">
        <v>648</v>
      </c>
      <c r="C152" s="23">
        <v>4</v>
      </c>
      <c r="D152" s="23">
        <v>458</v>
      </c>
      <c r="E152" s="23" t="s">
        <v>17</v>
      </c>
      <c r="F152" s="23" t="s">
        <v>421</v>
      </c>
      <c r="G152" s="23" t="s">
        <v>99</v>
      </c>
      <c r="H152" s="24">
        <v>3500</v>
      </c>
    </row>
    <row r="153" spans="1:8" x14ac:dyDescent="0.2">
      <c r="A153" s="23">
        <v>152</v>
      </c>
      <c r="B153" s="23" t="s">
        <v>649</v>
      </c>
      <c r="C153" s="23">
        <v>4.0999999999999996</v>
      </c>
      <c r="D153" s="23">
        <v>458</v>
      </c>
      <c r="E153" s="23" t="s">
        <v>8</v>
      </c>
      <c r="F153" s="23" t="s">
        <v>257</v>
      </c>
      <c r="G153" s="23" t="s">
        <v>83</v>
      </c>
      <c r="H153" s="24">
        <v>3500</v>
      </c>
    </row>
    <row r="154" spans="1:8" x14ac:dyDescent="0.2">
      <c r="A154" s="23">
        <v>153</v>
      </c>
      <c r="B154" s="23" t="s">
        <v>138</v>
      </c>
      <c r="C154" s="23">
        <v>4.3</v>
      </c>
      <c r="D154" s="23">
        <v>456</v>
      </c>
      <c r="E154" s="23" t="s">
        <v>8</v>
      </c>
      <c r="F154" s="23" t="s">
        <v>272</v>
      </c>
      <c r="G154" s="23" t="s">
        <v>29</v>
      </c>
      <c r="H154" s="24">
        <v>3500</v>
      </c>
    </row>
    <row r="155" spans="1:8" x14ac:dyDescent="0.2">
      <c r="A155" s="23">
        <v>154</v>
      </c>
      <c r="B155" s="23" t="s">
        <v>180</v>
      </c>
      <c r="C155" s="23">
        <v>3.4</v>
      </c>
      <c r="D155" s="23">
        <v>443</v>
      </c>
      <c r="E155" s="23" t="s">
        <v>17</v>
      </c>
      <c r="F155" s="23" t="s">
        <v>305</v>
      </c>
      <c r="G155" s="23" t="s">
        <v>132</v>
      </c>
      <c r="H155" s="24">
        <v>3500</v>
      </c>
    </row>
    <row r="156" spans="1:8" x14ac:dyDescent="0.2">
      <c r="A156" s="23">
        <v>155</v>
      </c>
      <c r="B156" s="23" t="s">
        <v>615</v>
      </c>
      <c r="C156" s="23">
        <v>3.9</v>
      </c>
      <c r="D156" s="23">
        <v>500</v>
      </c>
      <c r="E156" s="23" t="s">
        <v>17</v>
      </c>
      <c r="F156" s="23" t="s">
        <v>188</v>
      </c>
      <c r="G156" s="23" t="s">
        <v>19</v>
      </c>
      <c r="H156" s="24">
        <v>25000</v>
      </c>
    </row>
    <row r="157" spans="1:8" x14ac:dyDescent="0.2">
      <c r="A157" s="23">
        <v>156</v>
      </c>
      <c r="B157" s="23" t="s">
        <v>650</v>
      </c>
      <c r="C157" s="23">
        <v>4</v>
      </c>
      <c r="D157" s="23">
        <v>437</v>
      </c>
      <c r="E157" s="23" t="s">
        <v>42</v>
      </c>
      <c r="F157" s="23" t="s">
        <v>431</v>
      </c>
      <c r="G157" s="23" t="s">
        <v>14</v>
      </c>
      <c r="H157" s="24">
        <v>3500</v>
      </c>
    </row>
    <row r="158" spans="1:8" x14ac:dyDescent="0.2">
      <c r="A158" s="23">
        <v>157</v>
      </c>
      <c r="B158" s="23" t="s">
        <v>152</v>
      </c>
      <c r="C158" s="23">
        <v>4.2</v>
      </c>
      <c r="D158" s="23">
        <v>732</v>
      </c>
      <c r="E158" s="23" t="s">
        <v>8</v>
      </c>
      <c r="F158" s="23" t="s">
        <v>331</v>
      </c>
      <c r="G158" s="23" t="s">
        <v>121</v>
      </c>
      <c r="H158" s="24">
        <v>25000</v>
      </c>
    </row>
    <row r="159" spans="1:8" x14ac:dyDescent="0.2">
      <c r="A159" s="23">
        <v>158</v>
      </c>
      <c r="B159" s="23" t="s">
        <v>651</v>
      </c>
      <c r="C159" s="23">
        <v>4.0999999999999996</v>
      </c>
      <c r="D159" s="23">
        <v>422</v>
      </c>
      <c r="E159" s="23" t="s">
        <v>17</v>
      </c>
      <c r="F159" s="23" t="s">
        <v>218</v>
      </c>
      <c r="G159" s="23" t="s">
        <v>134</v>
      </c>
      <c r="H159" s="24">
        <v>3500</v>
      </c>
    </row>
    <row r="160" spans="1:8" x14ac:dyDescent="0.2">
      <c r="A160" s="23">
        <v>159</v>
      </c>
      <c r="B160" s="23" t="s">
        <v>652</v>
      </c>
      <c r="C160" s="23">
        <v>4.3</v>
      </c>
      <c r="D160" s="23">
        <v>420</v>
      </c>
      <c r="E160" s="23" t="s">
        <v>17</v>
      </c>
      <c r="F160" s="23" t="s">
        <v>204</v>
      </c>
      <c r="G160" s="23" t="s">
        <v>66</v>
      </c>
      <c r="H160" s="24">
        <v>3500</v>
      </c>
    </row>
    <row r="161" spans="1:8" x14ac:dyDescent="0.2">
      <c r="A161" s="23">
        <v>160</v>
      </c>
      <c r="B161" s="23" t="s">
        <v>653</v>
      </c>
      <c r="C161" s="23">
        <v>4</v>
      </c>
      <c r="D161" s="23">
        <v>420</v>
      </c>
      <c r="E161" s="23" t="s">
        <v>17</v>
      </c>
      <c r="F161" s="23" t="s">
        <v>432</v>
      </c>
      <c r="G161" s="23" t="s">
        <v>19</v>
      </c>
      <c r="H161" s="24">
        <v>850</v>
      </c>
    </row>
    <row r="162" spans="1:8" x14ac:dyDescent="0.2">
      <c r="A162" s="23">
        <v>161</v>
      </c>
      <c r="B162" s="23" t="s">
        <v>654</v>
      </c>
      <c r="C162" s="23">
        <v>4.0999999999999996</v>
      </c>
      <c r="D162" s="23">
        <v>418</v>
      </c>
      <c r="E162" s="23" t="s">
        <v>17</v>
      </c>
      <c r="F162" s="23" t="s">
        <v>249</v>
      </c>
      <c r="G162" s="23" t="s">
        <v>83</v>
      </c>
      <c r="H162" s="24">
        <v>3500</v>
      </c>
    </row>
    <row r="163" spans="1:8" x14ac:dyDescent="0.2">
      <c r="A163" s="23">
        <v>162</v>
      </c>
      <c r="B163" s="23" t="s">
        <v>655</v>
      </c>
      <c r="C163" s="23">
        <v>3.9</v>
      </c>
      <c r="D163" s="23">
        <v>413</v>
      </c>
      <c r="E163" s="23" t="s">
        <v>8</v>
      </c>
      <c r="F163" s="23" t="s">
        <v>249</v>
      </c>
      <c r="G163" s="23" t="s">
        <v>135</v>
      </c>
      <c r="H163" s="24">
        <v>75000</v>
      </c>
    </row>
    <row r="164" spans="1:8" x14ac:dyDescent="0.2">
      <c r="A164" s="23">
        <v>163</v>
      </c>
      <c r="B164" s="23" t="s">
        <v>656</v>
      </c>
      <c r="C164" s="23">
        <v>3.6</v>
      </c>
      <c r="D164" s="23">
        <v>407</v>
      </c>
      <c r="E164" s="23" t="s">
        <v>17</v>
      </c>
      <c r="F164" s="23" t="s">
        <v>248</v>
      </c>
      <c r="G164" s="23" t="s">
        <v>87</v>
      </c>
      <c r="H164" s="24">
        <v>850</v>
      </c>
    </row>
    <row r="165" spans="1:8" x14ac:dyDescent="0.2">
      <c r="A165" s="23">
        <v>164</v>
      </c>
      <c r="B165" s="23" t="s">
        <v>657</v>
      </c>
      <c r="C165" s="23">
        <v>3.2</v>
      </c>
      <c r="D165" s="23">
        <v>402</v>
      </c>
      <c r="E165" s="23" t="s">
        <v>17</v>
      </c>
      <c r="F165" s="23" t="s">
        <v>349</v>
      </c>
      <c r="G165" s="23" t="s">
        <v>103</v>
      </c>
      <c r="H165" s="24">
        <v>3500</v>
      </c>
    </row>
    <row r="166" spans="1:8" x14ac:dyDescent="0.2">
      <c r="A166" s="23">
        <v>165</v>
      </c>
      <c r="B166" s="23" t="s">
        <v>658</v>
      </c>
      <c r="C166" s="23">
        <v>4.0999999999999996</v>
      </c>
      <c r="D166" s="23">
        <v>395</v>
      </c>
      <c r="E166" s="23" t="s">
        <v>17</v>
      </c>
      <c r="F166" s="23" t="s">
        <v>325</v>
      </c>
      <c r="G166" s="23" t="s">
        <v>120</v>
      </c>
      <c r="H166" s="24">
        <v>3500</v>
      </c>
    </row>
    <row r="167" spans="1:8" x14ac:dyDescent="0.2">
      <c r="A167" s="23">
        <v>166</v>
      </c>
      <c r="B167" s="23" t="s">
        <v>659</v>
      </c>
      <c r="C167" s="23">
        <v>4.4000000000000004</v>
      </c>
      <c r="D167" s="23">
        <v>392</v>
      </c>
      <c r="E167" s="23" t="s">
        <v>8</v>
      </c>
      <c r="F167" s="23" t="s">
        <v>257</v>
      </c>
      <c r="G167" s="23" t="s">
        <v>116</v>
      </c>
      <c r="H167" s="24">
        <v>25000</v>
      </c>
    </row>
    <row r="168" spans="1:8" x14ac:dyDescent="0.2">
      <c r="A168" s="23">
        <v>167</v>
      </c>
      <c r="B168" s="23" t="s">
        <v>233</v>
      </c>
      <c r="C168" s="23">
        <v>4</v>
      </c>
      <c r="D168" s="23">
        <v>390</v>
      </c>
      <c r="E168" s="23" t="s">
        <v>17</v>
      </c>
      <c r="F168" s="23" t="s">
        <v>294</v>
      </c>
      <c r="G168" s="23" t="s">
        <v>47</v>
      </c>
      <c r="H168" s="24">
        <v>3500</v>
      </c>
    </row>
    <row r="169" spans="1:8" x14ac:dyDescent="0.2">
      <c r="A169" s="23">
        <v>168</v>
      </c>
      <c r="B169" s="23" t="s">
        <v>660</v>
      </c>
      <c r="C169" s="23">
        <v>4.4000000000000004</v>
      </c>
      <c r="D169" s="23">
        <v>390</v>
      </c>
      <c r="E169" s="23" t="s">
        <v>17</v>
      </c>
      <c r="F169" s="23" t="s">
        <v>249</v>
      </c>
      <c r="G169" s="23" t="s">
        <v>96</v>
      </c>
      <c r="H169" s="24">
        <v>3500</v>
      </c>
    </row>
    <row r="170" spans="1:8" x14ac:dyDescent="0.2">
      <c r="A170" s="23">
        <v>169</v>
      </c>
      <c r="B170" s="23" t="s">
        <v>214</v>
      </c>
      <c r="C170" s="23">
        <v>4.4000000000000004</v>
      </c>
      <c r="D170" s="23">
        <v>388</v>
      </c>
      <c r="E170" s="23" t="s">
        <v>17</v>
      </c>
      <c r="F170" s="23" t="s">
        <v>281</v>
      </c>
      <c r="G170" s="23" t="s">
        <v>136</v>
      </c>
      <c r="H170" s="24">
        <v>3500</v>
      </c>
    </row>
    <row r="171" spans="1:8" x14ac:dyDescent="0.2">
      <c r="A171" s="23">
        <v>170</v>
      </c>
      <c r="B171" s="23" t="s">
        <v>661</v>
      </c>
      <c r="C171" s="23">
        <v>3.9</v>
      </c>
      <c r="D171" s="23">
        <v>386</v>
      </c>
      <c r="E171" s="23" t="s">
        <v>17</v>
      </c>
      <c r="F171" s="23" t="s">
        <v>350</v>
      </c>
      <c r="G171" s="23" t="s">
        <v>22</v>
      </c>
      <c r="H171" s="24">
        <v>3500</v>
      </c>
    </row>
    <row r="172" spans="1:8" x14ac:dyDescent="0.2">
      <c r="A172" s="23">
        <v>171</v>
      </c>
      <c r="B172" s="23" t="s">
        <v>662</v>
      </c>
      <c r="C172" s="23">
        <v>4</v>
      </c>
      <c r="D172" s="23">
        <v>386</v>
      </c>
      <c r="E172" s="23" t="s">
        <v>8</v>
      </c>
      <c r="F172" s="23" t="s">
        <v>433</v>
      </c>
      <c r="G172" s="23" t="s">
        <v>32</v>
      </c>
      <c r="H172" s="24">
        <v>3500</v>
      </c>
    </row>
    <row r="173" spans="1:8" x14ac:dyDescent="0.2">
      <c r="A173" s="23">
        <v>172</v>
      </c>
      <c r="B173" s="23" t="s">
        <v>663</v>
      </c>
      <c r="C173" s="23">
        <v>4.2</v>
      </c>
      <c r="D173" s="23">
        <v>384</v>
      </c>
      <c r="E173" s="23" t="s">
        <v>17</v>
      </c>
      <c r="F173" s="23" t="s">
        <v>278</v>
      </c>
      <c r="G173" s="23" t="s">
        <v>45</v>
      </c>
      <c r="H173" s="24">
        <v>7500</v>
      </c>
    </row>
    <row r="174" spans="1:8" x14ac:dyDescent="0.2">
      <c r="A174" s="23">
        <v>173</v>
      </c>
      <c r="B174" s="23" t="s">
        <v>664</v>
      </c>
      <c r="C174" s="23">
        <v>4.3</v>
      </c>
      <c r="D174" s="23">
        <v>382</v>
      </c>
      <c r="E174" s="23" t="s">
        <v>17</v>
      </c>
      <c r="F174" s="23" t="s">
        <v>313</v>
      </c>
      <c r="G174" s="23" t="s">
        <v>99</v>
      </c>
      <c r="H174" s="24">
        <v>7500</v>
      </c>
    </row>
    <row r="175" spans="1:8" x14ac:dyDescent="0.2">
      <c r="A175" s="23">
        <v>174</v>
      </c>
      <c r="B175" s="23" t="s">
        <v>665</v>
      </c>
      <c r="C175" s="23">
        <v>4.3</v>
      </c>
      <c r="D175" s="23">
        <v>547</v>
      </c>
      <c r="E175" s="23" t="s">
        <v>17</v>
      </c>
      <c r="F175" s="23" t="s">
        <v>434</v>
      </c>
      <c r="G175" s="23" t="s">
        <v>137</v>
      </c>
      <c r="H175" s="24">
        <v>3500</v>
      </c>
    </row>
    <row r="176" spans="1:8" x14ac:dyDescent="0.2">
      <c r="A176" s="23">
        <v>175</v>
      </c>
      <c r="B176" s="23" t="s">
        <v>211</v>
      </c>
      <c r="C176" s="23">
        <v>3.3</v>
      </c>
      <c r="D176" s="23">
        <v>378</v>
      </c>
      <c r="E176" s="23" t="s">
        <v>17</v>
      </c>
      <c r="F176" s="23" t="s">
        <v>351</v>
      </c>
      <c r="G176" s="23" t="s">
        <v>14</v>
      </c>
      <c r="H176" s="24">
        <v>3500</v>
      </c>
    </row>
    <row r="177" spans="1:8" x14ac:dyDescent="0.2">
      <c r="A177" s="23">
        <v>176</v>
      </c>
      <c r="B177" s="23" t="s">
        <v>215</v>
      </c>
      <c r="C177" s="23">
        <v>4.2</v>
      </c>
      <c r="D177" s="23">
        <v>370</v>
      </c>
      <c r="E177" s="23" t="s">
        <v>17</v>
      </c>
      <c r="F177" s="23" t="s">
        <v>352</v>
      </c>
      <c r="G177" s="23" t="s">
        <v>116</v>
      </c>
      <c r="H177" s="24">
        <v>3500</v>
      </c>
    </row>
    <row r="178" spans="1:8" x14ac:dyDescent="0.2">
      <c r="A178" s="23">
        <v>177</v>
      </c>
      <c r="B178" s="23" t="s">
        <v>666</v>
      </c>
      <c r="C178" s="23">
        <v>3.9</v>
      </c>
      <c r="D178" s="23">
        <v>369</v>
      </c>
      <c r="E178" s="23" t="s">
        <v>17</v>
      </c>
      <c r="F178" s="23" t="s">
        <v>248</v>
      </c>
      <c r="G178" s="23" t="s">
        <v>113</v>
      </c>
      <c r="H178" s="24">
        <v>3500</v>
      </c>
    </row>
    <row r="179" spans="1:8" x14ac:dyDescent="0.2">
      <c r="A179" s="23">
        <v>178</v>
      </c>
      <c r="B179" s="23" t="s">
        <v>667</v>
      </c>
      <c r="C179" s="23">
        <v>4</v>
      </c>
      <c r="D179" s="23">
        <v>367</v>
      </c>
      <c r="E179" s="23" t="s">
        <v>17</v>
      </c>
      <c r="F179" s="23" t="s">
        <v>428</v>
      </c>
      <c r="G179" s="23" t="s">
        <v>12</v>
      </c>
      <c r="H179" s="24">
        <v>3500</v>
      </c>
    </row>
    <row r="180" spans="1:8" x14ac:dyDescent="0.2">
      <c r="A180" s="23">
        <v>179</v>
      </c>
      <c r="B180" s="23" t="s">
        <v>668</v>
      </c>
      <c r="C180" s="23">
        <v>3.5</v>
      </c>
      <c r="D180" s="23">
        <v>363</v>
      </c>
      <c r="E180" s="23" t="s">
        <v>8</v>
      </c>
      <c r="F180" s="23" t="s">
        <v>353</v>
      </c>
      <c r="G180" s="23" t="s">
        <v>139</v>
      </c>
      <c r="H180" s="24">
        <v>3500</v>
      </c>
    </row>
    <row r="181" spans="1:8" x14ac:dyDescent="0.2">
      <c r="A181" s="23">
        <v>180</v>
      </c>
      <c r="B181" s="23" t="s">
        <v>669</v>
      </c>
      <c r="C181" s="23">
        <v>4</v>
      </c>
      <c r="D181" s="23">
        <v>361</v>
      </c>
      <c r="E181" s="23" t="s">
        <v>17</v>
      </c>
      <c r="F181" s="23" t="s">
        <v>424</v>
      </c>
      <c r="G181" s="23" t="s">
        <v>140</v>
      </c>
      <c r="H181" s="24">
        <v>7500</v>
      </c>
    </row>
    <row r="182" spans="1:8" x14ac:dyDescent="0.2">
      <c r="A182" s="23">
        <v>181</v>
      </c>
      <c r="B182" s="23" t="s">
        <v>670</v>
      </c>
      <c r="C182" s="23">
        <v>4.0999999999999996</v>
      </c>
      <c r="D182" s="23">
        <v>353</v>
      </c>
      <c r="E182" s="23" t="s">
        <v>42</v>
      </c>
      <c r="F182" s="23" t="s">
        <v>421</v>
      </c>
      <c r="G182" s="23" t="s">
        <v>83</v>
      </c>
      <c r="H182" s="24">
        <v>3500</v>
      </c>
    </row>
    <row r="183" spans="1:8" x14ac:dyDescent="0.2">
      <c r="A183" s="23">
        <v>182</v>
      </c>
      <c r="B183" s="23" t="s">
        <v>671</v>
      </c>
      <c r="C183" s="23">
        <v>4.4000000000000004</v>
      </c>
      <c r="D183" s="23">
        <v>349</v>
      </c>
      <c r="E183" s="23" t="s">
        <v>17</v>
      </c>
      <c r="F183" s="23" t="s">
        <v>354</v>
      </c>
      <c r="G183" s="23" t="s">
        <v>141</v>
      </c>
      <c r="H183" s="24">
        <v>3500</v>
      </c>
    </row>
    <row r="184" spans="1:8" x14ac:dyDescent="0.2">
      <c r="A184" s="23">
        <v>183</v>
      </c>
      <c r="B184" s="23" t="s">
        <v>672</v>
      </c>
      <c r="C184" s="23">
        <v>3.7</v>
      </c>
      <c r="D184" s="23">
        <v>348</v>
      </c>
      <c r="E184" s="23" t="s">
        <v>8</v>
      </c>
      <c r="F184" s="23" t="s">
        <v>268</v>
      </c>
      <c r="G184" s="23" t="s">
        <v>36</v>
      </c>
      <c r="H184" s="24">
        <v>3500</v>
      </c>
    </row>
    <row r="185" spans="1:8" x14ac:dyDescent="0.2">
      <c r="A185" s="23">
        <v>184</v>
      </c>
      <c r="B185" s="23" t="s">
        <v>673</v>
      </c>
      <c r="C185" s="23">
        <v>3.6</v>
      </c>
      <c r="D185" s="23">
        <v>347</v>
      </c>
      <c r="E185" s="23" t="s">
        <v>17</v>
      </c>
      <c r="F185" s="23" t="s">
        <v>427</v>
      </c>
      <c r="G185" s="23" t="s">
        <v>36</v>
      </c>
      <c r="H185" s="24">
        <v>3500</v>
      </c>
    </row>
    <row r="186" spans="1:8" x14ac:dyDescent="0.2">
      <c r="A186" s="23">
        <v>185</v>
      </c>
      <c r="B186" s="23" t="s">
        <v>674</v>
      </c>
      <c r="C186" s="23">
        <v>4.0999999999999996</v>
      </c>
      <c r="D186" s="23">
        <v>347</v>
      </c>
      <c r="E186" s="23" t="s">
        <v>17</v>
      </c>
      <c r="F186" s="23" t="s">
        <v>249</v>
      </c>
      <c r="G186" s="23" t="s">
        <v>96</v>
      </c>
      <c r="H186" s="24">
        <v>25000</v>
      </c>
    </row>
    <row r="187" spans="1:8" x14ac:dyDescent="0.2">
      <c r="A187" s="23">
        <v>186</v>
      </c>
      <c r="B187" s="23" t="s">
        <v>675</v>
      </c>
      <c r="C187" s="23">
        <v>4.3</v>
      </c>
      <c r="D187" s="23">
        <v>350</v>
      </c>
      <c r="E187" s="23" t="s">
        <v>17</v>
      </c>
      <c r="F187" s="23" t="s">
        <v>355</v>
      </c>
      <c r="G187" s="23" t="s">
        <v>142</v>
      </c>
      <c r="H187" s="24">
        <v>7500</v>
      </c>
    </row>
    <row r="188" spans="1:8" x14ac:dyDescent="0.2">
      <c r="A188" s="23">
        <v>187</v>
      </c>
      <c r="B188" s="23" t="s">
        <v>676</v>
      </c>
      <c r="C188" s="23">
        <v>3.9</v>
      </c>
      <c r="D188" s="23">
        <v>334</v>
      </c>
      <c r="E188" s="23" t="s">
        <v>8</v>
      </c>
      <c r="F188" s="23" t="s">
        <v>249</v>
      </c>
      <c r="G188" s="23" t="s">
        <v>70</v>
      </c>
      <c r="H188" s="24">
        <v>350</v>
      </c>
    </row>
    <row r="189" spans="1:8" x14ac:dyDescent="0.2">
      <c r="A189" s="23">
        <v>188</v>
      </c>
      <c r="B189" s="23" t="s">
        <v>677</v>
      </c>
      <c r="C189" s="23">
        <v>3.7</v>
      </c>
      <c r="D189" s="23">
        <v>332</v>
      </c>
      <c r="E189" s="23" t="s">
        <v>17</v>
      </c>
      <c r="F189" s="23" t="s">
        <v>249</v>
      </c>
      <c r="G189" s="23" t="s">
        <v>36</v>
      </c>
      <c r="H189" s="24">
        <v>850</v>
      </c>
    </row>
    <row r="190" spans="1:8" x14ac:dyDescent="0.2">
      <c r="A190" s="23">
        <v>189</v>
      </c>
      <c r="B190" s="23" t="s">
        <v>678</v>
      </c>
      <c r="C190" s="23">
        <v>4.5</v>
      </c>
      <c r="D190" s="23">
        <v>326</v>
      </c>
      <c r="E190" s="23" t="s">
        <v>8</v>
      </c>
      <c r="F190" s="23" t="s">
        <v>435</v>
      </c>
      <c r="G190" s="23" t="s">
        <v>143</v>
      </c>
      <c r="H190" s="24">
        <v>3500</v>
      </c>
    </row>
    <row r="191" spans="1:8" x14ac:dyDescent="0.2">
      <c r="A191" s="23">
        <v>190</v>
      </c>
      <c r="B191" s="23" t="s">
        <v>679</v>
      </c>
      <c r="C191" s="23">
        <v>3.6</v>
      </c>
      <c r="D191" s="23">
        <v>342</v>
      </c>
      <c r="E191" s="23" t="s">
        <v>17</v>
      </c>
      <c r="F191" s="23" t="s">
        <v>232</v>
      </c>
      <c r="G191" s="23" t="s">
        <v>83</v>
      </c>
      <c r="H191" s="24">
        <v>850</v>
      </c>
    </row>
    <row r="192" spans="1:8" x14ac:dyDescent="0.2">
      <c r="A192" s="23">
        <v>191</v>
      </c>
      <c r="B192" s="23" t="s">
        <v>680</v>
      </c>
      <c r="C192" s="23">
        <v>3.8</v>
      </c>
      <c r="D192" s="23">
        <v>316</v>
      </c>
      <c r="E192" s="23" t="s">
        <v>17</v>
      </c>
      <c r="F192" s="23" t="s">
        <v>436</v>
      </c>
      <c r="G192" s="23" t="s">
        <v>9</v>
      </c>
      <c r="H192" s="24">
        <v>3500</v>
      </c>
    </row>
    <row r="193" spans="1:8" x14ac:dyDescent="0.2">
      <c r="A193" s="23">
        <v>192</v>
      </c>
      <c r="B193" s="23" t="s">
        <v>681</v>
      </c>
      <c r="C193" s="23">
        <v>3.9</v>
      </c>
      <c r="D193" s="23">
        <v>311</v>
      </c>
      <c r="E193" s="23" t="s">
        <v>17</v>
      </c>
      <c r="F193" s="23" t="s">
        <v>281</v>
      </c>
      <c r="G193" s="23" t="s">
        <v>34</v>
      </c>
      <c r="H193" s="24">
        <v>3500</v>
      </c>
    </row>
    <row r="194" spans="1:8" x14ac:dyDescent="0.2">
      <c r="A194" s="23">
        <v>193</v>
      </c>
      <c r="B194" s="23" t="s">
        <v>682</v>
      </c>
      <c r="C194" s="23">
        <v>3.8</v>
      </c>
      <c r="D194" s="23">
        <v>309</v>
      </c>
      <c r="E194" s="23" t="s">
        <v>17</v>
      </c>
      <c r="F194" s="23" t="s">
        <v>421</v>
      </c>
      <c r="G194" s="23" t="s">
        <v>18</v>
      </c>
      <c r="H194" s="24">
        <v>75000</v>
      </c>
    </row>
    <row r="195" spans="1:8" x14ac:dyDescent="0.2">
      <c r="A195" s="23">
        <v>194</v>
      </c>
      <c r="B195" s="23" t="s">
        <v>683</v>
      </c>
      <c r="C195" s="23">
        <v>4</v>
      </c>
      <c r="D195" s="23">
        <v>308</v>
      </c>
      <c r="E195" s="23" t="s">
        <v>17</v>
      </c>
      <c r="F195" s="23" t="s">
        <v>421</v>
      </c>
      <c r="G195" s="23" t="s">
        <v>32</v>
      </c>
      <c r="H195" s="24">
        <v>850</v>
      </c>
    </row>
    <row r="196" spans="1:8" x14ac:dyDescent="0.2">
      <c r="A196" s="23">
        <v>195</v>
      </c>
      <c r="B196" s="23" t="s">
        <v>684</v>
      </c>
      <c r="C196" s="23">
        <v>3.9</v>
      </c>
      <c r="D196" s="23">
        <v>306</v>
      </c>
      <c r="E196" s="23" t="s">
        <v>8</v>
      </c>
      <c r="F196" s="23" t="s">
        <v>249</v>
      </c>
      <c r="G196" s="23" t="s">
        <v>143</v>
      </c>
      <c r="H196" s="24">
        <v>3500</v>
      </c>
    </row>
    <row r="197" spans="1:8" x14ac:dyDescent="0.2">
      <c r="A197" s="23">
        <v>196</v>
      </c>
      <c r="B197" s="23" t="s">
        <v>685</v>
      </c>
      <c r="C197" s="23">
        <v>4.2</v>
      </c>
      <c r="D197" s="23">
        <v>304</v>
      </c>
      <c r="E197" s="23" t="s">
        <v>17</v>
      </c>
      <c r="F197" s="23" t="s">
        <v>437</v>
      </c>
      <c r="G197" s="23" t="s">
        <v>144</v>
      </c>
      <c r="H197" s="24">
        <v>350</v>
      </c>
    </row>
    <row r="198" spans="1:8" x14ac:dyDescent="0.2">
      <c r="A198" s="23">
        <v>197</v>
      </c>
      <c r="B198" s="23" t="s">
        <v>686</v>
      </c>
      <c r="C198" s="23">
        <v>3.5</v>
      </c>
      <c r="D198" s="23">
        <v>301</v>
      </c>
      <c r="E198" s="23" t="s">
        <v>8</v>
      </c>
      <c r="F198" s="23" t="s">
        <v>438</v>
      </c>
      <c r="G198" s="23" t="s">
        <v>9</v>
      </c>
      <c r="H198" s="24">
        <v>3500</v>
      </c>
    </row>
    <row r="199" spans="1:8" x14ac:dyDescent="0.2">
      <c r="A199" s="23">
        <v>198</v>
      </c>
      <c r="B199" s="23" t="s">
        <v>687</v>
      </c>
      <c r="C199" s="23">
        <v>4.0999999999999996</v>
      </c>
      <c r="D199" s="23">
        <v>298</v>
      </c>
      <c r="E199" s="23" t="s">
        <v>17</v>
      </c>
      <c r="F199" s="23" t="s">
        <v>421</v>
      </c>
      <c r="G199" s="23" t="s">
        <v>9</v>
      </c>
      <c r="H199" s="24">
        <v>100000</v>
      </c>
    </row>
    <row r="200" spans="1:8" x14ac:dyDescent="0.2">
      <c r="A200" s="23">
        <v>199</v>
      </c>
      <c r="B200" s="23" t="s">
        <v>688</v>
      </c>
      <c r="C200" s="23">
        <v>3.9</v>
      </c>
      <c r="D200" s="23">
        <v>298</v>
      </c>
      <c r="E200" s="23" t="s">
        <v>17</v>
      </c>
      <c r="F200" s="23" t="s">
        <v>303</v>
      </c>
      <c r="G200" s="23" t="s">
        <v>74</v>
      </c>
      <c r="H200" s="24">
        <v>3500</v>
      </c>
    </row>
    <row r="201" spans="1:8" x14ac:dyDescent="0.2">
      <c r="A201" s="23">
        <v>200</v>
      </c>
      <c r="B201" s="23" t="s">
        <v>689</v>
      </c>
      <c r="C201" s="23">
        <v>4.5999999999999996</v>
      </c>
      <c r="D201" s="23">
        <v>295</v>
      </c>
      <c r="E201" s="23" t="s">
        <v>17</v>
      </c>
      <c r="F201" s="23" t="s">
        <v>249</v>
      </c>
      <c r="G201" s="23" t="s">
        <v>99</v>
      </c>
      <c r="H201" s="24">
        <v>3500</v>
      </c>
    </row>
    <row r="202" spans="1:8" x14ac:dyDescent="0.2">
      <c r="A202" s="23">
        <v>201</v>
      </c>
      <c r="B202" s="23" t="s">
        <v>690</v>
      </c>
      <c r="C202" s="23">
        <v>4</v>
      </c>
      <c r="D202" s="23">
        <v>294</v>
      </c>
      <c r="E202" s="23" t="s">
        <v>17</v>
      </c>
      <c r="F202" s="23" t="s">
        <v>356</v>
      </c>
      <c r="G202" s="23" t="s">
        <v>36</v>
      </c>
      <c r="H202" s="24">
        <v>3500</v>
      </c>
    </row>
    <row r="203" spans="1:8" x14ac:dyDescent="0.2">
      <c r="A203" s="23">
        <v>202</v>
      </c>
      <c r="B203" s="23" t="s">
        <v>568</v>
      </c>
      <c r="C203" s="23">
        <v>4.4000000000000004</v>
      </c>
      <c r="D203" s="23">
        <v>293</v>
      </c>
      <c r="E203" s="23" t="s">
        <v>17</v>
      </c>
      <c r="F203" s="23" t="s">
        <v>249</v>
      </c>
      <c r="G203" s="23" t="s">
        <v>113</v>
      </c>
      <c r="H203" s="24">
        <v>3500</v>
      </c>
    </row>
    <row r="204" spans="1:8" x14ac:dyDescent="0.2">
      <c r="A204" s="23">
        <v>203</v>
      </c>
      <c r="B204" s="23" t="s">
        <v>691</v>
      </c>
      <c r="C204" s="23">
        <v>4.3</v>
      </c>
      <c r="D204" s="23">
        <v>288</v>
      </c>
      <c r="E204" s="23" t="s">
        <v>17</v>
      </c>
      <c r="F204" s="23" t="s">
        <v>420</v>
      </c>
      <c r="G204" s="23" t="s">
        <v>57</v>
      </c>
      <c r="H204" s="24">
        <v>3500</v>
      </c>
    </row>
    <row r="205" spans="1:8" x14ac:dyDescent="0.2">
      <c r="A205" s="23">
        <v>204</v>
      </c>
      <c r="B205" s="23" t="s">
        <v>692</v>
      </c>
      <c r="C205" s="23">
        <v>3.9</v>
      </c>
      <c r="D205" s="23">
        <v>286</v>
      </c>
      <c r="E205" s="23" t="s">
        <v>17</v>
      </c>
      <c r="F205" s="23" t="s">
        <v>290</v>
      </c>
      <c r="G205" s="23" t="s">
        <v>36</v>
      </c>
      <c r="H205" s="24">
        <v>25000</v>
      </c>
    </row>
    <row r="206" spans="1:8" x14ac:dyDescent="0.2">
      <c r="A206" s="23">
        <v>205</v>
      </c>
      <c r="B206" s="23" t="s">
        <v>693</v>
      </c>
      <c r="C206" s="23">
        <v>4</v>
      </c>
      <c r="D206" s="23">
        <v>285</v>
      </c>
      <c r="E206" s="23" t="s">
        <v>8</v>
      </c>
      <c r="F206" s="23" t="s">
        <v>249</v>
      </c>
      <c r="G206" s="23" t="s">
        <v>16</v>
      </c>
      <c r="H206" s="24">
        <v>25000</v>
      </c>
    </row>
    <row r="207" spans="1:8" x14ac:dyDescent="0.2">
      <c r="A207" s="23">
        <v>206</v>
      </c>
      <c r="B207" s="23" t="s">
        <v>694</v>
      </c>
      <c r="C207" s="23">
        <v>4.9000000000000004</v>
      </c>
      <c r="D207" s="23">
        <v>285</v>
      </c>
      <c r="E207" s="23" t="s">
        <v>17</v>
      </c>
      <c r="F207" s="23" t="s">
        <v>221</v>
      </c>
      <c r="G207" s="23" t="s">
        <v>145</v>
      </c>
      <c r="H207" s="24">
        <v>850</v>
      </c>
    </row>
    <row r="208" spans="1:8" x14ac:dyDescent="0.2">
      <c r="A208" s="23">
        <v>207</v>
      </c>
      <c r="B208" s="23" t="s">
        <v>695</v>
      </c>
      <c r="C208" s="23">
        <v>4.5999999999999996</v>
      </c>
      <c r="D208" s="23">
        <v>278</v>
      </c>
      <c r="E208" s="23" t="s">
        <v>17</v>
      </c>
      <c r="F208" s="23" t="s">
        <v>257</v>
      </c>
      <c r="G208" s="23" t="s">
        <v>86</v>
      </c>
      <c r="H208" s="24">
        <v>850</v>
      </c>
    </row>
    <row r="209" spans="1:8" x14ac:dyDescent="0.2">
      <c r="A209" s="23">
        <v>208</v>
      </c>
      <c r="B209" s="23" t="s">
        <v>696</v>
      </c>
      <c r="C209" s="23">
        <v>3.8</v>
      </c>
      <c r="D209" s="23">
        <v>276</v>
      </c>
      <c r="E209" s="23" t="s">
        <v>17</v>
      </c>
      <c r="F209" s="23" t="s">
        <v>249</v>
      </c>
      <c r="G209" s="23" t="s">
        <v>18</v>
      </c>
      <c r="H209" s="24">
        <v>3500</v>
      </c>
    </row>
    <row r="210" spans="1:8" x14ac:dyDescent="0.2">
      <c r="A210" s="23">
        <v>209</v>
      </c>
      <c r="B210" s="23" t="s">
        <v>697</v>
      </c>
      <c r="C210" s="23">
        <v>3.5</v>
      </c>
      <c r="D210" s="23">
        <v>273</v>
      </c>
      <c r="E210" s="23" t="s">
        <v>17</v>
      </c>
      <c r="F210" s="23" t="s">
        <v>249</v>
      </c>
      <c r="G210" s="23" t="s">
        <v>33</v>
      </c>
      <c r="H210" s="24">
        <v>3500</v>
      </c>
    </row>
    <row r="211" spans="1:8" x14ac:dyDescent="0.2">
      <c r="A211" s="23">
        <v>210</v>
      </c>
      <c r="B211" s="23" t="s">
        <v>698</v>
      </c>
      <c r="C211" s="23">
        <v>3.2</v>
      </c>
      <c r="D211" s="23">
        <v>271</v>
      </c>
      <c r="E211" s="23" t="s">
        <v>17</v>
      </c>
      <c r="F211" s="23" t="s">
        <v>257</v>
      </c>
      <c r="G211" s="23" t="s">
        <v>83</v>
      </c>
      <c r="H211" s="24">
        <v>3500</v>
      </c>
    </row>
    <row r="212" spans="1:8" x14ac:dyDescent="0.2">
      <c r="A212" s="23">
        <v>211</v>
      </c>
      <c r="B212" s="23" t="s">
        <v>699</v>
      </c>
      <c r="C212" s="23">
        <v>4</v>
      </c>
      <c r="D212" s="23">
        <v>271</v>
      </c>
      <c r="E212" s="23" t="s">
        <v>17</v>
      </c>
      <c r="F212" s="23" t="s">
        <v>249</v>
      </c>
      <c r="G212" s="23" t="s">
        <v>99</v>
      </c>
      <c r="H212" s="24">
        <v>150</v>
      </c>
    </row>
    <row r="213" spans="1:8" x14ac:dyDescent="0.2">
      <c r="A213" s="23">
        <v>212</v>
      </c>
      <c r="B213" s="23" t="s">
        <v>700</v>
      </c>
      <c r="C213" s="23">
        <v>3.7</v>
      </c>
      <c r="D213" s="23">
        <v>265</v>
      </c>
      <c r="E213" s="23" t="s">
        <v>17</v>
      </c>
      <c r="F213" s="23" t="s">
        <v>272</v>
      </c>
      <c r="G213" s="23" t="s">
        <v>70</v>
      </c>
      <c r="H213" s="24">
        <v>3500</v>
      </c>
    </row>
    <row r="214" spans="1:8" x14ac:dyDescent="0.2">
      <c r="A214" s="23">
        <v>213</v>
      </c>
      <c r="B214" s="23" t="s">
        <v>701</v>
      </c>
      <c r="C214" s="23">
        <v>4</v>
      </c>
      <c r="D214" s="23">
        <v>1300</v>
      </c>
      <c r="E214" s="23" t="s">
        <v>17</v>
      </c>
      <c r="F214" s="23" t="s">
        <v>343</v>
      </c>
      <c r="G214" s="23" t="s">
        <v>92</v>
      </c>
      <c r="H214" s="24">
        <v>25000</v>
      </c>
    </row>
    <row r="215" spans="1:8" x14ac:dyDescent="0.2">
      <c r="A215" s="23">
        <v>214</v>
      </c>
      <c r="B215" s="23" t="s">
        <v>702</v>
      </c>
      <c r="C215" s="23">
        <v>4.3</v>
      </c>
      <c r="D215" s="23">
        <v>263</v>
      </c>
      <c r="E215" s="23" t="s">
        <v>17</v>
      </c>
      <c r="F215" s="23" t="s">
        <v>431</v>
      </c>
      <c r="G215" s="23" t="s">
        <v>146</v>
      </c>
      <c r="H215" s="24">
        <v>350</v>
      </c>
    </row>
    <row r="216" spans="1:8" x14ac:dyDescent="0.2">
      <c r="A216" s="23">
        <v>215</v>
      </c>
      <c r="B216" s="23" t="s">
        <v>703</v>
      </c>
      <c r="C216" s="23">
        <v>3.5</v>
      </c>
      <c r="D216" s="23">
        <v>261</v>
      </c>
      <c r="E216" s="23" t="s">
        <v>17</v>
      </c>
      <c r="F216" s="23" t="s">
        <v>318</v>
      </c>
      <c r="G216" s="23" t="s">
        <v>112</v>
      </c>
      <c r="H216" s="24">
        <v>850</v>
      </c>
    </row>
    <row r="217" spans="1:8" x14ac:dyDescent="0.2">
      <c r="A217" s="23">
        <v>216</v>
      </c>
      <c r="B217" s="23" t="s">
        <v>704</v>
      </c>
      <c r="C217" s="23">
        <v>2.9</v>
      </c>
      <c r="D217" s="23">
        <v>261</v>
      </c>
      <c r="E217" s="23" t="s">
        <v>17</v>
      </c>
      <c r="F217" s="23" t="s">
        <v>257</v>
      </c>
      <c r="G217" s="23" t="s">
        <v>83</v>
      </c>
      <c r="H217" s="24">
        <v>350</v>
      </c>
    </row>
    <row r="218" spans="1:8" x14ac:dyDescent="0.2">
      <c r="A218" s="23">
        <v>217</v>
      </c>
      <c r="B218" s="23" t="s">
        <v>705</v>
      </c>
      <c r="C218" s="23">
        <v>4.0999999999999996</v>
      </c>
      <c r="D218" s="23">
        <v>259</v>
      </c>
      <c r="E218" s="23" t="s">
        <v>8</v>
      </c>
      <c r="F218" s="23" t="s">
        <v>249</v>
      </c>
      <c r="G218" s="23" t="s">
        <v>66</v>
      </c>
      <c r="H218" s="24">
        <v>3500</v>
      </c>
    </row>
    <row r="219" spans="1:8" x14ac:dyDescent="0.2">
      <c r="A219" s="23">
        <v>218</v>
      </c>
      <c r="B219" s="23" t="s">
        <v>706</v>
      </c>
      <c r="C219" s="23">
        <v>3.7</v>
      </c>
      <c r="D219" s="23">
        <v>259</v>
      </c>
      <c r="E219" s="23" t="s">
        <v>17</v>
      </c>
      <c r="F219" s="23" t="s">
        <v>232</v>
      </c>
      <c r="G219" s="23" t="s">
        <v>19</v>
      </c>
      <c r="H219" s="24">
        <v>3500</v>
      </c>
    </row>
    <row r="220" spans="1:8" x14ac:dyDescent="0.2">
      <c r="A220" s="23">
        <v>219</v>
      </c>
      <c r="B220" s="23" t="s">
        <v>707</v>
      </c>
      <c r="C220" s="23">
        <v>4.2</v>
      </c>
      <c r="D220" s="23">
        <v>259</v>
      </c>
      <c r="E220" s="23" t="s">
        <v>17</v>
      </c>
      <c r="F220" s="23" t="s">
        <v>222</v>
      </c>
      <c r="G220" s="23" t="s">
        <v>143</v>
      </c>
      <c r="H220" s="24">
        <v>850</v>
      </c>
    </row>
    <row r="221" spans="1:8" x14ac:dyDescent="0.2">
      <c r="A221" s="23">
        <v>220</v>
      </c>
      <c r="B221" s="23" t="s">
        <v>708</v>
      </c>
      <c r="C221" s="23">
        <v>3.8</v>
      </c>
      <c r="D221" s="23">
        <v>258</v>
      </c>
      <c r="E221" s="23" t="s">
        <v>8</v>
      </c>
      <c r="F221" s="23" t="s">
        <v>249</v>
      </c>
      <c r="G221" s="23" t="s">
        <v>113</v>
      </c>
      <c r="H221" s="24">
        <v>850</v>
      </c>
    </row>
    <row r="222" spans="1:8" x14ac:dyDescent="0.2">
      <c r="A222" s="23">
        <v>221</v>
      </c>
      <c r="B222" s="23" t="s">
        <v>709</v>
      </c>
      <c r="C222" s="23">
        <v>3.9</v>
      </c>
      <c r="D222" s="23">
        <v>258</v>
      </c>
      <c r="E222" s="23" t="s">
        <v>17</v>
      </c>
      <c r="F222" s="23" t="s">
        <v>300</v>
      </c>
      <c r="G222" s="23" t="s">
        <v>57</v>
      </c>
      <c r="H222" s="24">
        <v>3500</v>
      </c>
    </row>
    <row r="223" spans="1:8" x14ac:dyDescent="0.2">
      <c r="A223" s="23">
        <v>222</v>
      </c>
      <c r="B223" s="23" t="s">
        <v>710</v>
      </c>
      <c r="C223" s="23">
        <v>3.5</v>
      </c>
      <c r="D223" s="23">
        <v>256</v>
      </c>
      <c r="E223" s="23" t="s">
        <v>8</v>
      </c>
      <c r="F223" s="23" t="s">
        <v>420</v>
      </c>
      <c r="G223" s="23" t="s">
        <v>45</v>
      </c>
      <c r="H223" s="24">
        <v>350</v>
      </c>
    </row>
    <row r="224" spans="1:8" x14ac:dyDescent="0.2">
      <c r="A224" s="23">
        <v>223</v>
      </c>
      <c r="B224" s="23" t="s">
        <v>711</v>
      </c>
      <c r="C224" s="23">
        <v>4.3</v>
      </c>
      <c r="D224" s="23">
        <v>255</v>
      </c>
      <c r="E224" s="23" t="s">
        <v>17</v>
      </c>
      <c r="F224" s="23" t="s">
        <v>439</v>
      </c>
      <c r="G224" s="23" t="s">
        <v>147</v>
      </c>
      <c r="H224" s="24">
        <v>150</v>
      </c>
    </row>
    <row r="225" spans="1:8" x14ac:dyDescent="0.2">
      <c r="A225" s="23">
        <v>224</v>
      </c>
      <c r="B225" s="23" t="s">
        <v>712</v>
      </c>
      <c r="C225" s="23">
        <v>3.2</v>
      </c>
      <c r="D225" s="23">
        <v>255</v>
      </c>
      <c r="E225" s="23" t="s">
        <v>17</v>
      </c>
      <c r="F225" s="23" t="s">
        <v>440</v>
      </c>
      <c r="G225" s="23" t="s">
        <v>29</v>
      </c>
      <c r="H225" s="24">
        <v>3500</v>
      </c>
    </row>
    <row r="226" spans="1:8" x14ac:dyDescent="0.2">
      <c r="A226" s="23">
        <v>225</v>
      </c>
      <c r="B226" s="23" t="s">
        <v>713</v>
      </c>
      <c r="C226" s="23">
        <v>3.9</v>
      </c>
      <c r="D226" s="23">
        <v>255</v>
      </c>
      <c r="E226" s="23" t="s">
        <v>17</v>
      </c>
      <c r="F226" s="23" t="s">
        <v>247</v>
      </c>
      <c r="G226" s="23" t="s">
        <v>103</v>
      </c>
      <c r="H226" s="24">
        <v>350</v>
      </c>
    </row>
    <row r="227" spans="1:8" x14ac:dyDescent="0.2">
      <c r="A227" s="23">
        <v>226</v>
      </c>
      <c r="B227" s="23" t="s">
        <v>714</v>
      </c>
      <c r="C227" s="23">
        <v>4.5999999999999996</v>
      </c>
      <c r="D227" s="23">
        <v>252</v>
      </c>
      <c r="E227" s="23" t="s">
        <v>8</v>
      </c>
      <c r="F227" s="23" t="s">
        <v>249</v>
      </c>
      <c r="G227" s="23" t="s">
        <v>83</v>
      </c>
      <c r="H227" s="24">
        <v>850</v>
      </c>
    </row>
    <row r="228" spans="1:8" x14ac:dyDescent="0.2">
      <c r="A228" s="23">
        <v>227</v>
      </c>
      <c r="B228" s="23" t="s">
        <v>715</v>
      </c>
      <c r="C228" s="23">
        <v>4</v>
      </c>
      <c r="D228" s="23">
        <v>1600</v>
      </c>
      <c r="E228" s="23" t="s">
        <v>17</v>
      </c>
      <c r="F228" s="23" t="s">
        <v>421</v>
      </c>
      <c r="G228" s="23" t="s">
        <v>148</v>
      </c>
      <c r="H228" s="24">
        <v>25000</v>
      </c>
    </row>
    <row r="229" spans="1:8" x14ac:dyDescent="0.2">
      <c r="A229" s="23">
        <v>228</v>
      </c>
      <c r="B229" s="23" t="s">
        <v>716</v>
      </c>
      <c r="C229" s="23">
        <v>3.8</v>
      </c>
      <c r="D229" s="23">
        <v>250</v>
      </c>
      <c r="E229" s="23" t="s">
        <v>17</v>
      </c>
      <c r="F229" s="23" t="s">
        <v>357</v>
      </c>
      <c r="G229" s="23" t="s">
        <v>99</v>
      </c>
      <c r="H229" s="24">
        <v>3500</v>
      </c>
    </row>
    <row r="230" spans="1:8" x14ac:dyDescent="0.2">
      <c r="A230" s="23">
        <v>229</v>
      </c>
      <c r="B230" s="23" t="s">
        <v>717</v>
      </c>
      <c r="C230" s="23">
        <v>3.7</v>
      </c>
      <c r="D230" s="23">
        <v>249</v>
      </c>
      <c r="E230" s="23" t="s">
        <v>17</v>
      </c>
      <c r="F230" s="23" t="s">
        <v>358</v>
      </c>
      <c r="G230" s="23" t="s">
        <v>149</v>
      </c>
      <c r="H230" s="24">
        <v>3500</v>
      </c>
    </row>
    <row r="231" spans="1:8" x14ac:dyDescent="0.2">
      <c r="A231" s="23">
        <v>230</v>
      </c>
      <c r="B231" s="23" t="s">
        <v>718</v>
      </c>
      <c r="C231" s="23">
        <v>3.6</v>
      </c>
      <c r="D231" s="23">
        <v>898</v>
      </c>
      <c r="E231" s="23" t="s">
        <v>17</v>
      </c>
      <c r="F231" s="23" t="s">
        <v>222</v>
      </c>
      <c r="G231" s="23" t="s">
        <v>150</v>
      </c>
      <c r="H231" s="24">
        <v>150</v>
      </c>
    </row>
    <row r="232" spans="1:8" x14ac:dyDescent="0.2">
      <c r="A232" s="23">
        <v>231</v>
      </c>
      <c r="B232" s="23" t="s">
        <v>719</v>
      </c>
      <c r="C232" s="23">
        <v>3.9</v>
      </c>
      <c r="D232" s="23">
        <v>244</v>
      </c>
      <c r="E232" s="23" t="s">
        <v>17</v>
      </c>
      <c r="F232" s="23" t="s">
        <v>441</v>
      </c>
      <c r="G232" s="23" t="s">
        <v>74</v>
      </c>
      <c r="H232" s="24">
        <v>850</v>
      </c>
    </row>
    <row r="233" spans="1:8" x14ac:dyDescent="0.2">
      <c r="A233" s="23">
        <v>232</v>
      </c>
      <c r="B233" s="23" t="s">
        <v>720</v>
      </c>
      <c r="C233" s="23">
        <v>3</v>
      </c>
      <c r="D233" s="23">
        <v>240</v>
      </c>
      <c r="E233" s="23" t="s">
        <v>8</v>
      </c>
      <c r="F233" s="23" t="s">
        <v>272</v>
      </c>
      <c r="G233" s="23" t="s">
        <v>12</v>
      </c>
      <c r="H233" s="24">
        <v>3500</v>
      </c>
    </row>
    <row r="234" spans="1:8" x14ac:dyDescent="0.2">
      <c r="A234" s="23">
        <v>233</v>
      </c>
      <c r="B234" s="23" t="s">
        <v>721</v>
      </c>
      <c r="C234" s="23">
        <v>4.0999999999999996</v>
      </c>
      <c r="D234" s="23">
        <v>239</v>
      </c>
      <c r="E234" s="23" t="s">
        <v>17</v>
      </c>
      <c r="F234" s="23" t="s">
        <v>302</v>
      </c>
      <c r="G234" s="23" t="s">
        <v>29</v>
      </c>
      <c r="H234" s="24">
        <v>3500</v>
      </c>
    </row>
    <row r="235" spans="1:8" x14ac:dyDescent="0.2">
      <c r="A235" s="23">
        <v>234</v>
      </c>
      <c r="B235" s="23" t="s">
        <v>722</v>
      </c>
      <c r="C235" s="23">
        <v>3.8</v>
      </c>
      <c r="D235" s="23">
        <v>238</v>
      </c>
      <c r="E235" s="23" t="s">
        <v>8</v>
      </c>
      <c r="F235" s="23" t="s">
        <v>305</v>
      </c>
      <c r="G235" s="23" t="s">
        <v>151</v>
      </c>
      <c r="H235" s="24">
        <v>3500</v>
      </c>
    </row>
    <row r="236" spans="1:8" x14ac:dyDescent="0.2">
      <c r="A236" s="23">
        <v>235</v>
      </c>
      <c r="B236" s="23" t="s">
        <v>723</v>
      </c>
      <c r="C236" s="23">
        <v>4.0999999999999996</v>
      </c>
      <c r="D236" s="23">
        <v>238</v>
      </c>
      <c r="E236" s="23" t="s">
        <v>17</v>
      </c>
      <c r="F236" s="23" t="s">
        <v>343</v>
      </c>
      <c r="G236" s="23" t="s">
        <v>26</v>
      </c>
      <c r="H236" s="24">
        <v>3500</v>
      </c>
    </row>
    <row r="237" spans="1:8" x14ac:dyDescent="0.2">
      <c r="A237" s="23">
        <v>236</v>
      </c>
      <c r="B237" s="23" t="s">
        <v>724</v>
      </c>
      <c r="C237" s="23">
        <v>4.3</v>
      </c>
      <c r="D237" s="23">
        <v>236</v>
      </c>
      <c r="E237" s="23" t="s">
        <v>8</v>
      </c>
      <c r="F237" s="23" t="s">
        <v>232</v>
      </c>
      <c r="G237" s="23" t="s">
        <v>66</v>
      </c>
      <c r="H237" s="24">
        <v>3500</v>
      </c>
    </row>
    <row r="238" spans="1:8" x14ac:dyDescent="0.2">
      <c r="A238" s="23">
        <v>237</v>
      </c>
      <c r="B238" s="23" t="s">
        <v>725</v>
      </c>
      <c r="C238" s="23">
        <v>4.0999999999999996</v>
      </c>
      <c r="D238" s="23">
        <v>235</v>
      </c>
      <c r="E238" s="23" t="s">
        <v>17</v>
      </c>
      <c r="F238" s="23" t="s">
        <v>249</v>
      </c>
      <c r="G238" s="23" t="s">
        <v>86</v>
      </c>
      <c r="H238" s="24">
        <v>3500</v>
      </c>
    </row>
    <row r="239" spans="1:8" x14ac:dyDescent="0.2">
      <c r="A239" s="23">
        <v>238</v>
      </c>
      <c r="B239" s="23" t="s">
        <v>726</v>
      </c>
      <c r="C239" s="23">
        <v>3.8</v>
      </c>
      <c r="D239" s="23">
        <v>235</v>
      </c>
      <c r="E239" s="23" t="s">
        <v>17</v>
      </c>
      <c r="F239" s="23" t="s">
        <v>421</v>
      </c>
      <c r="G239" s="23" t="s">
        <v>26</v>
      </c>
      <c r="H239" s="24">
        <v>3500</v>
      </c>
    </row>
    <row r="240" spans="1:8" x14ac:dyDescent="0.2">
      <c r="A240" s="23">
        <v>239</v>
      </c>
      <c r="B240" s="23" t="s">
        <v>727</v>
      </c>
      <c r="C240" s="23">
        <v>4.0999999999999996</v>
      </c>
      <c r="D240" s="23">
        <v>233</v>
      </c>
      <c r="E240" s="23" t="s">
        <v>8</v>
      </c>
      <c r="F240" s="23" t="s">
        <v>441</v>
      </c>
      <c r="G240" s="23" t="s">
        <v>9</v>
      </c>
      <c r="H240" s="24">
        <v>3500</v>
      </c>
    </row>
    <row r="241" spans="1:8" x14ac:dyDescent="0.2">
      <c r="A241" s="23">
        <v>240</v>
      </c>
      <c r="B241" s="23" t="s">
        <v>728</v>
      </c>
      <c r="C241" s="23">
        <v>4.2</v>
      </c>
      <c r="D241" s="23">
        <v>233</v>
      </c>
      <c r="E241" s="23" t="s">
        <v>17</v>
      </c>
      <c r="F241" s="23" t="s">
        <v>232</v>
      </c>
      <c r="G241" s="23" t="s">
        <v>99</v>
      </c>
      <c r="H241" s="24">
        <v>3500</v>
      </c>
    </row>
    <row r="242" spans="1:8" x14ac:dyDescent="0.2">
      <c r="A242" s="23">
        <v>241</v>
      </c>
      <c r="B242" s="23" t="s">
        <v>729</v>
      </c>
      <c r="C242" s="23">
        <v>4</v>
      </c>
      <c r="D242" s="23">
        <v>232</v>
      </c>
      <c r="E242" s="23" t="s">
        <v>17</v>
      </c>
      <c r="F242" s="23" t="s">
        <v>249</v>
      </c>
      <c r="G242" s="23" t="s">
        <v>32</v>
      </c>
      <c r="H242" s="24">
        <v>3500</v>
      </c>
    </row>
    <row r="243" spans="1:8" x14ac:dyDescent="0.2">
      <c r="A243" s="23">
        <v>242</v>
      </c>
      <c r="B243" s="23" t="s">
        <v>730</v>
      </c>
      <c r="C243" s="23">
        <v>4.0999999999999996</v>
      </c>
      <c r="D243" s="23">
        <v>7100</v>
      </c>
      <c r="E243" s="23" t="s">
        <v>17</v>
      </c>
      <c r="F243" s="23" t="s">
        <v>232</v>
      </c>
      <c r="G243" s="23" t="s">
        <v>153</v>
      </c>
      <c r="H243" s="24">
        <v>75000</v>
      </c>
    </row>
    <row r="244" spans="1:8" x14ac:dyDescent="0.2">
      <c r="A244" s="23">
        <v>243</v>
      </c>
      <c r="B244" s="23" t="s">
        <v>731</v>
      </c>
      <c r="C244" s="23">
        <v>3.3</v>
      </c>
      <c r="D244" s="23">
        <v>223</v>
      </c>
      <c r="E244" s="23" t="s">
        <v>17</v>
      </c>
      <c r="F244" s="23" t="s">
        <v>248</v>
      </c>
      <c r="G244" s="23" t="s">
        <v>112</v>
      </c>
      <c r="H244" s="24">
        <v>3500</v>
      </c>
    </row>
    <row r="245" spans="1:8" x14ac:dyDescent="0.2">
      <c r="A245" s="23">
        <v>244</v>
      </c>
      <c r="B245" s="23" t="s">
        <v>700</v>
      </c>
      <c r="C245" s="23">
        <v>3.9</v>
      </c>
      <c r="D245" s="23">
        <v>220</v>
      </c>
      <c r="E245" s="23" t="s">
        <v>17</v>
      </c>
      <c r="F245" s="23" t="s">
        <v>359</v>
      </c>
      <c r="G245" s="23" t="s">
        <v>153</v>
      </c>
      <c r="H245" s="24">
        <v>3500</v>
      </c>
    </row>
    <row r="246" spans="1:8" x14ac:dyDescent="0.2">
      <c r="A246" s="23">
        <v>245</v>
      </c>
      <c r="B246" s="23" t="s">
        <v>732</v>
      </c>
      <c r="C246" s="23">
        <v>4.0999999999999996</v>
      </c>
      <c r="D246" s="23">
        <v>218</v>
      </c>
      <c r="E246" s="23" t="s">
        <v>8</v>
      </c>
      <c r="F246" s="23" t="s">
        <v>249</v>
      </c>
      <c r="G246" s="23" t="s">
        <v>47</v>
      </c>
      <c r="H246" s="24">
        <v>850</v>
      </c>
    </row>
    <row r="247" spans="1:8" x14ac:dyDescent="0.2">
      <c r="A247" s="23">
        <v>246</v>
      </c>
      <c r="B247" s="23" t="s">
        <v>733</v>
      </c>
      <c r="C247" s="23">
        <v>4.0999999999999996</v>
      </c>
      <c r="D247" s="23">
        <v>216</v>
      </c>
      <c r="E247" s="23" t="s">
        <v>8</v>
      </c>
      <c r="F247" s="23" t="s">
        <v>257</v>
      </c>
      <c r="G247" s="23" t="s">
        <v>155</v>
      </c>
      <c r="H247" s="24">
        <v>25000</v>
      </c>
    </row>
    <row r="248" spans="1:8" x14ac:dyDescent="0.2">
      <c r="A248" s="23">
        <v>247</v>
      </c>
      <c r="B248" s="23" t="s">
        <v>734</v>
      </c>
      <c r="C248" s="23">
        <v>4</v>
      </c>
      <c r="D248" s="23">
        <v>216</v>
      </c>
      <c r="E248" s="23" t="s">
        <v>8</v>
      </c>
      <c r="F248" s="23" t="s">
        <v>221</v>
      </c>
      <c r="G248" s="23" t="s">
        <v>157</v>
      </c>
      <c r="H248" s="24">
        <v>7500</v>
      </c>
    </row>
    <row r="249" spans="1:8" x14ac:dyDescent="0.2">
      <c r="A249" s="23">
        <v>248</v>
      </c>
      <c r="B249" s="23" t="s">
        <v>735</v>
      </c>
      <c r="C249" s="23">
        <v>4.0999999999999996</v>
      </c>
      <c r="D249" s="23">
        <v>216</v>
      </c>
      <c r="E249" s="23" t="s">
        <v>42</v>
      </c>
      <c r="F249" s="23" t="s">
        <v>249</v>
      </c>
      <c r="G249" s="23" t="s">
        <v>96</v>
      </c>
      <c r="H249" s="24">
        <v>3500</v>
      </c>
    </row>
    <row r="250" spans="1:8" x14ac:dyDescent="0.2">
      <c r="A250" s="23">
        <v>249</v>
      </c>
      <c r="B250" s="23" t="s">
        <v>736</v>
      </c>
      <c r="C250" s="23">
        <v>4.2</v>
      </c>
      <c r="D250" s="23">
        <v>219</v>
      </c>
      <c r="E250" s="23" t="s">
        <v>17</v>
      </c>
      <c r="F250" s="23" t="s">
        <v>442</v>
      </c>
      <c r="G250" s="23" t="s">
        <v>22</v>
      </c>
      <c r="H250" s="24">
        <v>3500</v>
      </c>
    </row>
    <row r="251" spans="1:8" x14ac:dyDescent="0.2">
      <c r="A251" s="23">
        <v>250</v>
      </c>
      <c r="B251" s="23" t="s">
        <v>705</v>
      </c>
      <c r="C251" s="23">
        <v>3.8</v>
      </c>
      <c r="D251" s="23">
        <v>213</v>
      </c>
      <c r="E251" s="23" t="s">
        <v>17</v>
      </c>
      <c r="F251" s="23" t="s">
        <v>249</v>
      </c>
      <c r="G251" s="23" t="s">
        <v>86</v>
      </c>
      <c r="H251" s="24">
        <v>850</v>
      </c>
    </row>
    <row r="252" spans="1:8" x14ac:dyDescent="0.2">
      <c r="A252" s="23">
        <v>251</v>
      </c>
      <c r="B252" s="23" t="s">
        <v>737</v>
      </c>
      <c r="C252" s="23">
        <v>4.0999999999999996</v>
      </c>
      <c r="D252" s="23">
        <v>213</v>
      </c>
      <c r="E252" s="23" t="s">
        <v>17</v>
      </c>
      <c r="F252" s="23" t="s">
        <v>421</v>
      </c>
      <c r="G252" s="23" t="s">
        <v>26</v>
      </c>
      <c r="H252" s="24">
        <v>3500</v>
      </c>
    </row>
    <row r="253" spans="1:8" x14ac:dyDescent="0.2">
      <c r="A253" s="23">
        <v>252</v>
      </c>
      <c r="B253" s="23" t="s">
        <v>738</v>
      </c>
      <c r="C253" s="23">
        <v>3.3</v>
      </c>
      <c r="D253" s="23">
        <v>211</v>
      </c>
      <c r="E253" s="23" t="s">
        <v>8</v>
      </c>
      <c r="F253" s="23" t="s">
        <v>249</v>
      </c>
      <c r="G253" s="23" t="s">
        <v>87</v>
      </c>
      <c r="H253" s="24">
        <v>3500</v>
      </c>
    </row>
    <row r="254" spans="1:8" x14ac:dyDescent="0.2">
      <c r="A254" s="23">
        <v>253</v>
      </c>
      <c r="B254" s="23" t="s">
        <v>739</v>
      </c>
      <c r="C254" s="23">
        <v>4.3</v>
      </c>
      <c r="D254" s="23">
        <v>211</v>
      </c>
      <c r="E254" s="23" t="s">
        <v>8</v>
      </c>
      <c r="F254" s="23" t="s">
        <v>418</v>
      </c>
      <c r="G254" s="23" t="s">
        <v>47</v>
      </c>
      <c r="H254" s="24">
        <v>350</v>
      </c>
    </row>
    <row r="255" spans="1:8" x14ac:dyDescent="0.2">
      <c r="A255" s="23">
        <v>254</v>
      </c>
      <c r="B255" s="23" t="s">
        <v>740</v>
      </c>
      <c r="C255" s="23">
        <v>3.8</v>
      </c>
      <c r="D255" s="23">
        <v>210</v>
      </c>
      <c r="E255" s="23" t="s">
        <v>17</v>
      </c>
      <c r="F255" s="23" t="s">
        <v>360</v>
      </c>
      <c r="G255" s="23" t="s">
        <v>116</v>
      </c>
      <c r="H255" s="24">
        <v>3500</v>
      </c>
    </row>
    <row r="256" spans="1:8" x14ac:dyDescent="0.2">
      <c r="A256" s="23">
        <v>255</v>
      </c>
      <c r="B256" s="23" t="s">
        <v>741</v>
      </c>
      <c r="C256" s="23">
        <v>3.7</v>
      </c>
      <c r="D256" s="23">
        <v>209</v>
      </c>
      <c r="E256" s="23" t="s">
        <v>17</v>
      </c>
      <c r="F256" s="23" t="s">
        <v>232</v>
      </c>
      <c r="G256" s="23" t="s">
        <v>158</v>
      </c>
      <c r="H256" s="24">
        <v>25000</v>
      </c>
    </row>
    <row r="257" spans="1:8" x14ac:dyDescent="0.2">
      <c r="A257" s="23">
        <v>256</v>
      </c>
      <c r="B257" s="23" t="s">
        <v>742</v>
      </c>
      <c r="C257" s="23">
        <v>4</v>
      </c>
      <c r="D257" s="23">
        <v>3200</v>
      </c>
      <c r="E257" s="23" t="s">
        <v>17</v>
      </c>
      <c r="F257" s="23" t="s">
        <v>538</v>
      </c>
      <c r="G257" s="23" t="s">
        <v>49</v>
      </c>
      <c r="H257" s="24">
        <v>25000</v>
      </c>
    </row>
    <row r="258" spans="1:8" x14ac:dyDescent="0.2">
      <c r="A258" s="23">
        <v>257</v>
      </c>
      <c r="B258" s="23" t="s">
        <v>743</v>
      </c>
      <c r="C258" s="23">
        <v>4.3</v>
      </c>
      <c r="D258" s="23">
        <v>208</v>
      </c>
      <c r="E258" s="23" t="s">
        <v>8</v>
      </c>
      <c r="F258" s="23" t="s">
        <v>249</v>
      </c>
      <c r="G258" s="23" t="s">
        <v>36</v>
      </c>
      <c r="H258" s="24">
        <v>350</v>
      </c>
    </row>
    <row r="259" spans="1:8" x14ac:dyDescent="0.2">
      <c r="A259" s="23">
        <v>258</v>
      </c>
      <c r="B259" s="23" t="s">
        <v>744</v>
      </c>
      <c r="C259" s="23">
        <v>4.4000000000000004</v>
      </c>
      <c r="D259" s="23">
        <v>208</v>
      </c>
      <c r="E259" s="23" t="s">
        <v>17</v>
      </c>
      <c r="F259" s="23" t="s">
        <v>249</v>
      </c>
      <c r="G259" s="23" t="s">
        <v>74</v>
      </c>
      <c r="H259" s="24">
        <v>150</v>
      </c>
    </row>
    <row r="260" spans="1:8" x14ac:dyDescent="0.2">
      <c r="A260" s="23">
        <v>259</v>
      </c>
      <c r="B260" s="23" t="s">
        <v>745</v>
      </c>
      <c r="C260" s="23">
        <v>4.2</v>
      </c>
      <c r="D260" s="23">
        <v>380</v>
      </c>
      <c r="E260" s="23" t="s">
        <v>8</v>
      </c>
      <c r="F260" s="23" t="s">
        <v>428</v>
      </c>
      <c r="G260" s="23" t="s">
        <v>126</v>
      </c>
      <c r="H260" s="24">
        <v>3500</v>
      </c>
    </row>
    <row r="261" spans="1:8" x14ac:dyDescent="0.2">
      <c r="A261" s="23">
        <v>260</v>
      </c>
      <c r="B261" s="23" t="s">
        <v>746</v>
      </c>
      <c r="C261" s="23">
        <v>4.4000000000000004</v>
      </c>
      <c r="D261" s="23">
        <v>204</v>
      </c>
      <c r="E261" s="23" t="s">
        <v>17</v>
      </c>
      <c r="F261" s="23" t="s">
        <v>258</v>
      </c>
      <c r="G261" s="23" t="s">
        <v>22</v>
      </c>
      <c r="H261" s="24">
        <v>850</v>
      </c>
    </row>
    <row r="262" spans="1:8" x14ac:dyDescent="0.2">
      <c r="A262" s="23">
        <v>261</v>
      </c>
      <c r="B262" s="23" t="s">
        <v>747</v>
      </c>
      <c r="C262" s="23">
        <v>3.9</v>
      </c>
      <c r="D262" s="23">
        <v>204</v>
      </c>
      <c r="E262" s="23" t="s">
        <v>17</v>
      </c>
      <c r="F262" s="23" t="s">
        <v>418</v>
      </c>
      <c r="G262" s="23" t="s">
        <v>74</v>
      </c>
      <c r="H262" s="24">
        <v>18568</v>
      </c>
    </row>
    <row r="263" spans="1:8" x14ac:dyDescent="0.2">
      <c r="A263" s="23">
        <v>262</v>
      </c>
      <c r="B263" s="23" t="s">
        <v>748</v>
      </c>
      <c r="C263" s="23">
        <v>3.9</v>
      </c>
      <c r="D263" s="23">
        <v>1600</v>
      </c>
      <c r="E263" s="23" t="s">
        <v>8</v>
      </c>
      <c r="F263" s="23" t="s">
        <v>177</v>
      </c>
      <c r="G263" s="23" t="s">
        <v>66</v>
      </c>
      <c r="H263" s="24">
        <v>25000</v>
      </c>
    </row>
    <row r="264" spans="1:8" x14ac:dyDescent="0.2">
      <c r="A264" s="23">
        <v>263</v>
      </c>
      <c r="B264" s="23" t="s">
        <v>749</v>
      </c>
      <c r="C264" s="23">
        <v>4</v>
      </c>
      <c r="D264" s="23">
        <v>201</v>
      </c>
      <c r="E264" s="23" t="s">
        <v>17</v>
      </c>
      <c r="F264" s="23" t="s">
        <v>443</v>
      </c>
      <c r="G264" s="23" t="s">
        <v>159</v>
      </c>
      <c r="H264" s="24">
        <v>850</v>
      </c>
    </row>
    <row r="265" spans="1:8" x14ac:dyDescent="0.2">
      <c r="A265" s="23">
        <v>264</v>
      </c>
      <c r="B265" s="23" t="s">
        <v>750</v>
      </c>
      <c r="C265" s="23">
        <v>3.5</v>
      </c>
      <c r="D265" s="23">
        <v>201</v>
      </c>
      <c r="E265" s="23" t="s">
        <v>17</v>
      </c>
      <c r="F265" s="23" t="s">
        <v>249</v>
      </c>
      <c r="G265" s="23" t="s">
        <v>160</v>
      </c>
      <c r="H265" s="24">
        <v>850</v>
      </c>
    </row>
    <row r="266" spans="1:8" x14ac:dyDescent="0.2">
      <c r="A266" s="23">
        <v>265</v>
      </c>
      <c r="B266" s="23" t="s">
        <v>751</v>
      </c>
      <c r="C266" s="23">
        <v>3.9</v>
      </c>
      <c r="D266" s="23">
        <v>198</v>
      </c>
      <c r="E266" s="23" t="s">
        <v>17</v>
      </c>
      <c r="F266" s="23" t="s">
        <v>421</v>
      </c>
      <c r="G266" s="23" t="s">
        <v>18</v>
      </c>
      <c r="H266" s="24">
        <v>3500</v>
      </c>
    </row>
    <row r="267" spans="1:8" x14ac:dyDescent="0.2">
      <c r="A267" s="23">
        <v>266</v>
      </c>
      <c r="B267" s="23" t="s">
        <v>752</v>
      </c>
      <c r="C267" s="23">
        <v>3.4</v>
      </c>
      <c r="D267" s="23">
        <v>197</v>
      </c>
      <c r="E267" s="23" t="s">
        <v>17</v>
      </c>
      <c r="F267" s="23" t="s">
        <v>249</v>
      </c>
      <c r="G267" s="23" t="s">
        <v>87</v>
      </c>
      <c r="H267" s="24">
        <v>850</v>
      </c>
    </row>
    <row r="268" spans="1:8" x14ac:dyDescent="0.2">
      <c r="A268" s="23">
        <v>267</v>
      </c>
      <c r="B268" s="23" t="s">
        <v>753</v>
      </c>
      <c r="C268" s="23">
        <v>3.9</v>
      </c>
      <c r="D268" s="23">
        <v>197</v>
      </c>
      <c r="E268" s="23" t="s">
        <v>17</v>
      </c>
      <c r="F268" s="23" t="s">
        <v>249</v>
      </c>
      <c r="G268" s="23" t="s">
        <v>153</v>
      </c>
      <c r="H268" s="24">
        <v>3500</v>
      </c>
    </row>
    <row r="269" spans="1:8" x14ac:dyDescent="0.2">
      <c r="A269" s="23">
        <v>268</v>
      </c>
      <c r="B269" s="23" t="s">
        <v>754</v>
      </c>
      <c r="C269" s="23">
        <v>4.0999999999999996</v>
      </c>
      <c r="D269" s="23">
        <v>197</v>
      </c>
      <c r="E269" s="23" t="s">
        <v>42</v>
      </c>
      <c r="F269" s="23" t="s">
        <v>249</v>
      </c>
      <c r="G269" s="23" t="s">
        <v>96</v>
      </c>
      <c r="H269" s="24">
        <v>3500</v>
      </c>
    </row>
    <row r="270" spans="1:8" x14ac:dyDescent="0.2">
      <c r="A270" s="23">
        <v>269</v>
      </c>
      <c r="B270" s="23" t="s">
        <v>755</v>
      </c>
      <c r="C270" s="23">
        <v>3.9</v>
      </c>
      <c r="D270" s="23">
        <v>197</v>
      </c>
      <c r="E270" s="23" t="s">
        <v>17</v>
      </c>
      <c r="F270" s="23" t="s">
        <v>188</v>
      </c>
      <c r="G270" s="23" t="s">
        <v>18</v>
      </c>
      <c r="H270" s="24">
        <v>850</v>
      </c>
    </row>
    <row r="271" spans="1:8" x14ac:dyDescent="0.2">
      <c r="A271" s="23">
        <v>270</v>
      </c>
      <c r="B271" s="23" t="s">
        <v>756</v>
      </c>
      <c r="C271" s="23">
        <v>3.7</v>
      </c>
      <c r="D271" s="23">
        <v>198</v>
      </c>
      <c r="E271" s="23" t="s">
        <v>17</v>
      </c>
      <c r="F271" s="23" t="s">
        <v>428</v>
      </c>
      <c r="G271" s="23" t="s">
        <v>162</v>
      </c>
      <c r="H271" s="24">
        <v>25000</v>
      </c>
    </row>
    <row r="272" spans="1:8" x14ac:dyDescent="0.2">
      <c r="A272" s="23">
        <v>271</v>
      </c>
      <c r="B272" s="23" t="s">
        <v>757</v>
      </c>
      <c r="C272" s="23">
        <v>4.0999999999999996</v>
      </c>
      <c r="D272" s="23">
        <v>194</v>
      </c>
      <c r="E272" s="23" t="s">
        <v>17</v>
      </c>
      <c r="F272" s="23" t="s">
        <v>361</v>
      </c>
      <c r="G272" s="23" t="s">
        <v>163</v>
      </c>
      <c r="H272" s="24">
        <v>3500</v>
      </c>
    </row>
    <row r="273" spans="1:8" x14ac:dyDescent="0.2">
      <c r="A273" s="23">
        <v>272</v>
      </c>
      <c r="B273" s="23" t="s">
        <v>758</v>
      </c>
      <c r="C273" s="23">
        <v>4.8</v>
      </c>
      <c r="D273" s="23">
        <v>194</v>
      </c>
      <c r="E273" s="23" t="s">
        <v>8</v>
      </c>
      <c r="F273" s="23" t="s">
        <v>223</v>
      </c>
      <c r="G273" s="23" t="s">
        <v>60</v>
      </c>
      <c r="H273" s="24">
        <v>150</v>
      </c>
    </row>
    <row r="274" spans="1:8" x14ac:dyDescent="0.2">
      <c r="A274" s="23">
        <v>273</v>
      </c>
      <c r="B274" s="23" t="s">
        <v>759</v>
      </c>
      <c r="C274" s="23">
        <v>4.7</v>
      </c>
      <c r="D274" s="23">
        <v>193</v>
      </c>
      <c r="E274" s="23" t="s">
        <v>17</v>
      </c>
      <c r="F274" s="23" t="s">
        <v>444</v>
      </c>
      <c r="G274" s="23" t="s">
        <v>87</v>
      </c>
      <c r="H274" s="24">
        <v>350</v>
      </c>
    </row>
    <row r="275" spans="1:8" x14ac:dyDescent="0.2">
      <c r="A275" s="23">
        <v>274</v>
      </c>
      <c r="B275" s="23" t="s">
        <v>760</v>
      </c>
      <c r="C275" s="23">
        <v>3.3</v>
      </c>
      <c r="D275" s="23">
        <v>191</v>
      </c>
      <c r="E275" s="23" t="s">
        <v>17</v>
      </c>
      <c r="F275" s="23" t="s">
        <v>232</v>
      </c>
      <c r="G275" s="23" t="s">
        <v>27</v>
      </c>
      <c r="H275" s="24">
        <v>150</v>
      </c>
    </row>
    <row r="276" spans="1:8" x14ac:dyDescent="0.2">
      <c r="A276" s="23">
        <v>275</v>
      </c>
      <c r="B276" s="23" t="s">
        <v>761</v>
      </c>
      <c r="C276" s="23">
        <v>2.9</v>
      </c>
      <c r="D276" s="23">
        <v>191</v>
      </c>
      <c r="E276" s="23" t="s">
        <v>17</v>
      </c>
      <c r="F276" s="23" t="s">
        <v>249</v>
      </c>
      <c r="G276" s="23" t="s">
        <v>60</v>
      </c>
      <c r="H276" s="24">
        <v>18568</v>
      </c>
    </row>
    <row r="277" spans="1:8" x14ac:dyDescent="0.2">
      <c r="A277" s="23">
        <v>276</v>
      </c>
      <c r="B277" s="23" t="s">
        <v>762</v>
      </c>
      <c r="C277" s="23">
        <v>4.2</v>
      </c>
      <c r="D277" s="23">
        <v>190</v>
      </c>
      <c r="E277" s="23" t="s">
        <v>17</v>
      </c>
      <c r="F277" s="23" t="s">
        <v>249</v>
      </c>
      <c r="G277" s="23" t="s">
        <v>64</v>
      </c>
      <c r="H277" s="24">
        <v>350</v>
      </c>
    </row>
    <row r="278" spans="1:8" x14ac:dyDescent="0.2">
      <c r="A278" s="23">
        <v>277</v>
      </c>
      <c r="B278" s="23" t="s">
        <v>763</v>
      </c>
      <c r="C278" s="23">
        <v>3.3</v>
      </c>
      <c r="D278" s="23">
        <v>189</v>
      </c>
      <c r="E278" s="23" t="s">
        <v>17</v>
      </c>
      <c r="F278" s="23" t="s">
        <v>278</v>
      </c>
      <c r="G278" s="23" t="s">
        <v>116</v>
      </c>
      <c r="H278" s="24">
        <v>3500</v>
      </c>
    </row>
    <row r="279" spans="1:8" x14ac:dyDescent="0.2">
      <c r="A279" s="23">
        <v>278</v>
      </c>
      <c r="B279" s="23" t="s">
        <v>764</v>
      </c>
      <c r="C279" s="23">
        <v>3.6</v>
      </c>
      <c r="D279" s="23">
        <v>188</v>
      </c>
      <c r="E279" s="23" t="s">
        <v>17</v>
      </c>
      <c r="F279" s="23" t="s">
        <v>418</v>
      </c>
      <c r="G279" s="23" t="s">
        <v>163</v>
      </c>
      <c r="H279" s="24">
        <v>25000</v>
      </c>
    </row>
    <row r="280" spans="1:8" x14ac:dyDescent="0.2">
      <c r="A280" s="23">
        <v>279</v>
      </c>
      <c r="B280" s="23" t="s">
        <v>765</v>
      </c>
      <c r="C280" s="23">
        <v>3.5</v>
      </c>
      <c r="D280" s="23">
        <v>188</v>
      </c>
      <c r="E280" s="23" t="s">
        <v>8</v>
      </c>
      <c r="F280" s="23" t="s">
        <v>268</v>
      </c>
      <c r="G280" s="23" t="s">
        <v>112</v>
      </c>
      <c r="H280" s="24">
        <v>350</v>
      </c>
    </row>
    <row r="281" spans="1:8" x14ac:dyDescent="0.2">
      <c r="A281" s="23">
        <v>280</v>
      </c>
      <c r="B281" s="23" t="s">
        <v>766</v>
      </c>
      <c r="C281" s="23">
        <v>4.4000000000000004</v>
      </c>
      <c r="D281" s="23">
        <v>187</v>
      </c>
      <c r="E281" s="23" t="s">
        <v>17</v>
      </c>
      <c r="F281" s="23" t="s">
        <v>249</v>
      </c>
      <c r="G281" s="23" t="s">
        <v>159</v>
      </c>
      <c r="H281" s="24">
        <v>150</v>
      </c>
    </row>
    <row r="282" spans="1:8" x14ac:dyDescent="0.2">
      <c r="A282" s="23">
        <v>281</v>
      </c>
      <c r="B282" s="23" t="s">
        <v>767</v>
      </c>
      <c r="C282" s="23">
        <v>3.9</v>
      </c>
      <c r="D282" s="23">
        <v>186</v>
      </c>
      <c r="E282" s="23" t="s">
        <v>17</v>
      </c>
      <c r="F282" s="23" t="s">
        <v>445</v>
      </c>
      <c r="G282" s="23" t="s">
        <v>57</v>
      </c>
      <c r="H282" s="24">
        <v>150</v>
      </c>
    </row>
    <row r="283" spans="1:8" x14ac:dyDescent="0.2">
      <c r="A283" s="23">
        <v>282</v>
      </c>
      <c r="B283" s="23" t="s">
        <v>768</v>
      </c>
      <c r="C283" s="23">
        <v>4.0999999999999996</v>
      </c>
      <c r="D283" s="23">
        <v>185</v>
      </c>
      <c r="E283" s="23" t="s">
        <v>17</v>
      </c>
      <c r="F283" s="23" t="s">
        <v>232</v>
      </c>
      <c r="G283" s="23" t="s">
        <v>136</v>
      </c>
      <c r="H283" s="24">
        <v>25000</v>
      </c>
    </row>
    <row r="284" spans="1:8" x14ac:dyDescent="0.2">
      <c r="A284" s="23">
        <v>283</v>
      </c>
      <c r="B284" s="23" t="s">
        <v>769</v>
      </c>
      <c r="C284" s="23">
        <v>3.9</v>
      </c>
      <c r="D284" s="23">
        <v>185</v>
      </c>
      <c r="E284" s="23" t="s">
        <v>17</v>
      </c>
      <c r="F284" s="23" t="s">
        <v>446</v>
      </c>
      <c r="G284" s="23" t="s">
        <v>29</v>
      </c>
      <c r="H284" s="24">
        <v>850</v>
      </c>
    </row>
    <row r="285" spans="1:8" x14ac:dyDescent="0.2">
      <c r="A285" s="23">
        <v>284</v>
      </c>
      <c r="B285" s="23" t="s">
        <v>770</v>
      </c>
      <c r="C285" s="23">
        <v>4.3</v>
      </c>
      <c r="D285" s="23">
        <v>184</v>
      </c>
      <c r="E285" s="23" t="s">
        <v>17</v>
      </c>
      <c r="F285" s="23" t="s">
        <v>232</v>
      </c>
      <c r="G285" s="23" t="s">
        <v>60</v>
      </c>
      <c r="H285" s="24">
        <v>3500</v>
      </c>
    </row>
    <row r="286" spans="1:8" x14ac:dyDescent="0.2">
      <c r="A286" s="23">
        <v>285</v>
      </c>
      <c r="B286" s="23" t="s">
        <v>771</v>
      </c>
      <c r="C286" s="23">
        <v>3.5</v>
      </c>
      <c r="D286" s="23">
        <v>180</v>
      </c>
      <c r="E286" s="23" t="s">
        <v>8</v>
      </c>
      <c r="F286" s="23" t="s">
        <v>420</v>
      </c>
      <c r="G286" s="23" t="s">
        <v>87</v>
      </c>
      <c r="H286" s="24">
        <v>350</v>
      </c>
    </row>
    <row r="287" spans="1:8" x14ac:dyDescent="0.2">
      <c r="A287" s="23">
        <v>286</v>
      </c>
      <c r="B287" s="23" t="s">
        <v>772</v>
      </c>
      <c r="C287" s="23">
        <v>3.5</v>
      </c>
      <c r="D287" s="23">
        <v>179</v>
      </c>
      <c r="E287" s="23" t="s">
        <v>17</v>
      </c>
      <c r="F287" s="23" t="s">
        <v>319</v>
      </c>
      <c r="G287" s="23" t="s">
        <v>165</v>
      </c>
      <c r="H287" s="24">
        <v>3500</v>
      </c>
    </row>
    <row r="288" spans="1:8" x14ac:dyDescent="0.2">
      <c r="A288" s="23">
        <v>287</v>
      </c>
      <c r="B288" s="23" t="s">
        <v>773</v>
      </c>
      <c r="C288" s="23">
        <v>3.8</v>
      </c>
      <c r="D288" s="23">
        <v>177</v>
      </c>
      <c r="E288" s="23" t="s">
        <v>17</v>
      </c>
      <c r="F288" s="23" t="s">
        <v>362</v>
      </c>
      <c r="G288" s="23" t="s">
        <v>27</v>
      </c>
      <c r="H288" s="24">
        <v>850</v>
      </c>
    </row>
    <row r="289" spans="1:8" x14ac:dyDescent="0.2">
      <c r="A289" s="23">
        <v>288</v>
      </c>
      <c r="B289" s="23" t="s">
        <v>774</v>
      </c>
      <c r="C289" s="23">
        <v>4</v>
      </c>
      <c r="D289" s="23">
        <v>177</v>
      </c>
      <c r="E289" s="23" t="s">
        <v>8</v>
      </c>
      <c r="F289" s="23" t="s">
        <v>324</v>
      </c>
      <c r="G289" s="23" t="s">
        <v>86</v>
      </c>
      <c r="H289" s="24">
        <v>3500</v>
      </c>
    </row>
    <row r="290" spans="1:8" x14ac:dyDescent="0.2">
      <c r="A290" s="23">
        <v>289</v>
      </c>
      <c r="B290" s="23" t="s">
        <v>775</v>
      </c>
      <c r="C290" s="23">
        <v>4.0999999999999996</v>
      </c>
      <c r="D290" s="23">
        <v>176</v>
      </c>
      <c r="E290" s="23" t="s">
        <v>17</v>
      </c>
      <c r="F290" s="23" t="s">
        <v>444</v>
      </c>
      <c r="G290" s="23" t="s">
        <v>96</v>
      </c>
      <c r="H290" s="24">
        <v>150</v>
      </c>
    </row>
    <row r="291" spans="1:8" x14ac:dyDescent="0.2">
      <c r="A291" s="23">
        <v>290</v>
      </c>
      <c r="B291" s="23" t="s">
        <v>776</v>
      </c>
      <c r="C291" s="23">
        <v>4.3</v>
      </c>
      <c r="D291" s="23">
        <v>176</v>
      </c>
      <c r="E291" s="23" t="s">
        <v>17</v>
      </c>
      <c r="F291" s="23" t="s">
        <v>188</v>
      </c>
      <c r="G291" s="23" t="s">
        <v>60</v>
      </c>
      <c r="H291" s="24">
        <v>3500</v>
      </c>
    </row>
    <row r="292" spans="1:8" x14ac:dyDescent="0.2">
      <c r="A292" s="23">
        <v>291</v>
      </c>
      <c r="B292" s="23" t="s">
        <v>777</v>
      </c>
      <c r="C292" s="23">
        <v>3.7</v>
      </c>
      <c r="D292" s="23">
        <v>176</v>
      </c>
      <c r="E292" s="23" t="s">
        <v>17</v>
      </c>
      <c r="F292" s="23" t="s">
        <v>421</v>
      </c>
      <c r="G292" s="23" t="s">
        <v>166</v>
      </c>
      <c r="H292" s="24">
        <v>150</v>
      </c>
    </row>
    <row r="293" spans="1:8" x14ac:dyDescent="0.2">
      <c r="A293" s="23">
        <v>292</v>
      </c>
      <c r="B293" s="23" t="s">
        <v>778</v>
      </c>
      <c r="C293" s="23">
        <v>4</v>
      </c>
      <c r="D293" s="23">
        <v>176</v>
      </c>
      <c r="E293" s="23" t="s">
        <v>17</v>
      </c>
      <c r="F293" s="23" t="s">
        <v>249</v>
      </c>
      <c r="G293" s="23" t="s">
        <v>123</v>
      </c>
      <c r="H293" s="24">
        <v>3500</v>
      </c>
    </row>
    <row r="294" spans="1:8" x14ac:dyDescent="0.2">
      <c r="A294" s="23">
        <v>293</v>
      </c>
      <c r="B294" s="23" t="s">
        <v>779</v>
      </c>
      <c r="C294" s="23">
        <v>3.4</v>
      </c>
      <c r="D294" s="23">
        <v>176</v>
      </c>
      <c r="E294" s="23" t="s">
        <v>17</v>
      </c>
      <c r="F294" s="23" t="s">
        <v>439</v>
      </c>
      <c r="G294" s="23" t="s">
        <v>27</v>
      </c>
      <c r="H294" s="24">
        <v>3500</v>
      </c>
    </row>
    <row r="295" spans="1:8" x14ac:dyDescent="0.2">
      <c r="A295" s="23">
        <v>294</v>
      </c>
      <c r="B295" s="23" t="s">
        <v>780</v>
      </c>
      <c r="C295" s="23">
        <v>4.3</v>
      </c>
      <c r="D295" s="23">
        <v>1100</v>
      </c>
      <c r="E295" s="23" t="s">
        <v>17</v>
      </c>
      <c r="F295" s="23" t="s">
        <v>447</v>
      </c>
      <c r="G295" s="23" t="s">
        <v>129</v>
      </c>
      <c r="H295" s="24">
        <v>25000</v>
      </c>
    </row>
    <row r="296" spans="1:8" x14ac:dyDescent="0.2">
      <c r="A296" s="23">
        <v>295</v>
      </c>
      <c r="B296" s="23" t="s">
        <v>781</v>
      </c>
      <c r="C296" s="23">
        <v>3.5</v>
      </c>
      <c r="D296" s="23">
        <v>175</v>
      </c>
      <c r="E296" s="23" t="s">
        <v>17</v>
      </c>
      <c r="F296" s="23" t="s">
        <v>222</v>
      </c>
      <c r="G296" s="23" t="s">
        <v>26</v>
      </c>
      <c r="H296" s="24">
        <v>350</v>
      </c>
    </row>
    <row r="297" spans="1:8" x14ac:dyDescent="0.2">
      <c r="A297" s="23">
        <v>296</v>
      </c>
      <c r="B297" s="23" t="s">
        <v>782</v>
      </c>
      <c r="C297" s="23">
        <v>4.0999999999999996</v>
      </c>
      <c r="D297" s="23">
        <v>173</v>
      </c>
      <c r="E297" s="23" t="s">
        <v>17</v>
      </c>
      <c r="F297" s="23" t="s">
        <v>232</v>
      </c>
      <c r="G297" s="23" t="s">
        <v>97</v>
      </c>
      <c r="H297" s="24">
        <v>350</v>
      </c>
    </row>
    <row r="298" spans="1:8" x14ac:dyDescent="0.2">
      <c r="A298" s="23">
        <v>297</v>
      </c>
      <c r="B298" s="23" t="s">
        <v>783</v>
      </c>
      <c r="C298" s="23">
        <v>3.9</v>
      </c>
      <c r="D298" s="23">
        <v>17100</v>
      </c>
      <c r="E298" s="23" t="s">
        <v>8</v>
      </c>
      <c r="F298" s="23" t="s">
        <v>421</v>
      </c>
      <c r="G298" s="23" t="s">
        <v>167</v>
      </c>
      <c r="H298" s="24">
        <v>100000</v>
      </c>
    </row>
    <row r="299" spans="1:8" x14ac:dyDescent="0.2">
      <c r="A299" s="23">
        <v>298</v>
      </c>
      <c r="B299" s="23" t="s">
        <v>784</v>
      </c>
      <c r="C299" s="23">
        <v>3.7</v>
      </c>
      <c r="D299" s="23">
        <v>171</v>
      </c>
      <c r="E299" s="23" t="s">
        <v>17</v>
      </c>
      <c r="F299" s="23" t="s">
        <v>248</v>
      </c>
      <c r="G299" s="23" t="s">
        <v>36</v>
      </c>
      <c r="H299" s="24">
        <v>350</v>
      </c>
    </row>
    <row r="300" spans="1:8" x14ac:dyDescent="0.2">
      <c r="A300" s="23">
        <v>299</v>
      </c>
      <c r="B300" s="23" t="s">
        <v>785</v>
      </c>
      <c r="C300" s="23">
        <v>3.1</v>
      </c>
      <c r="D300" s="23">
        <v>170</v>
      </c>
      <c r="E300" s="23" t="s">
        <v>8</v>
      </c>
      <c r="F300" s="23" t="s">
        <v>421</v>
      </c>
      <c r="G300" s="23" t="s">
        <v>14</v>
      </c>
      <c r="H300" s="24">
        <v>850</v>
      </c>
    </row>
    <row r="301" spans="1:8" x14ac:dyDescent="0.2">
      <c r="A301" s="23">
        <v>300</v>
      </c>
      <c r="B301" s="23" t="s">
        <v>786</v>
      </c>
      <c r="C301" s="23">
        <v>3.4</v>
      </c>
      <c r="D301" s="23">
        <v>170</v>
      </c>
      <c r="E301" s="23" t="s">
        <v>17</v>
      </c>
      <c r="F301" s="23" t="s">
        <v>232</v>
      </c>
      <c r="G301" s="23" t="s">
        <v>105</v>
      </c>
      <c r="H301" s="24">
        <v>350</v>
      </c>
    </row>
    <row r="302" spans="1:8" x14ac:dyDescent="0.2">
      <c r="A302" s="23">
        <v>301</v>
      </c>
      <c r="B302" s="23" t="s">
        <v>787</v>
      </c>
      <c r="C302" s="23">
        <v>3.7</v>
      </c>
      <c r="D302" s="23">
        <v>169</v>
      </c>
      <c r="E302" s="23" t="s">
        <v>17</v>
      </c>
      <c r="F302" s="23" t="s">
        <v>232</v>
      </c>
      <c r="G302" s="23" t="s">
        <v>87</v>
      </c>
      <c r="H302" s="24">
        <v>7500</v>
      </c>
    </row>
    <row r="303" spans="1:8" x14ac:dyDescent="0.2">
      <c r="A303" s="23">
        <v>302</v>
      </c>
      <c r="B303" s="23" t="s">
        <v>788</v>
      </c>
      <c r="C303" s="23">
        <v>4.3</v>
      </c>
      <c r="D303" s="23">
        <v>169</v>
      </c>
      <c r="E303" s="23" t="s">
        <v>8</v>
      </c>
      <c r="F303" s="23" t="s">
        <v>274</v>
      </c>
      <c r="G303" s="23" t="s">
        <v>64</v>
      </c>
      <c r="H303" s="24">
        <v>3500</v>
      </c>
    </row>
    <row r="304" spans="1:8" x14ac:dyDescent="0.2">
      <c r="A304" s="23">
        <v>303</v>
      </c>
      <c r="B304" s="23" t="s">
        <v>789</v>
      </c>
      <c r="C304" s="23">
        <v>4.4000000000000004</v>
      </c>
      <c r="D304" s="23">
        <v>169</v>
      </c>
      <c r="E304" s="23" t="s">
        <v>17</v>
      </c>
      <c r="F304" s="23" t="s">
        <v>188</v>
      </c>
      <c r="G304" s="23" t="s">
        <v>18</v>
      </c>
      <c r="H304" s="24">
        <v>350</v>
      </c>
    </row>
    <row r="305" spans="1:8" x14ac:dyDescent="0.2">
      <c r="A305" s="23">
        <v>304</v>
      </c>
      <c r="B305" s="23" t="s">
        <v>790</v>
      </c>
      <c r="C305" s="23">
        <v>4.2</v>
      </c>
      <c r="D305" s="23">
        <v>168</v>
      </c>
      <c r="E305" s="23" t="s">
        <v>8</v>
      </c>
      <c r="F305" s="23" t="s">
        <v>232</v>
      </c>
      <c r="G305" s="23" t="s">
        <v>168</v>
      </c>
      <c r="H305" s="24">
        <v>25000</v>
      </c>
    </row>
    <row r="306" spans="1:8" x14ac:dyDescent="0.2">
      <c r="A306" s="23">
        <v>305</v>
      </c>
      <c r="B306" s="23" t="s">
        <v>791</v>
      </c>
      <c r="C306" s="23">
        <v>3.7</v>
      </c>
      <c r="D306" s="23">
        <v>168</v>
      </c>
      <c r="E306" s="23" t="s">
        <v>17</v>
      </c>
      <c r="F306" s="23" t="s">
        <v>248</v>
      </c>
      <c r="G306" s="23" t="s">
        <v>60</v>
      </c>
      <c r="H306" s="24">
        <v>350</v>
      </c>
    </row>
    <row r="307" spans="1:8" x14ac:dyDescent="0.2">
      <c r="A307" s="23">
        <v>306</v>
      </c>
      <c r="B307" s="23" t="s">
        <v>792</v>
      </c>
      <c r="C307" s="23">
        <v>4.3</v>
      </c>
      <c r="D307" s="23">
        <v>168</v>
      </c>
      <c r="E307" s="23" t="s">
        <v>17</v>
      </c>
      <c r="F307" s="23" t="s">
        <v>427</v>
      </c>
      <c r="G307" s="23" t="s">
        <v>99</v>
      </c>
      <c r="H307" s="24">
        <v>350</v>
      </c>
    </row>
    <row r="308" spans="1:8" x14ac:dyDescent="0.2">
      <c r="A308" s="23">
        <v>307</v>
      </c>
      <c r="B308" s="23" t="s">
        <v>793</v>
      </c>
      <c r="C308" s="23">
        <v>3.2</v>
      </c>
      <c r="D308" s="23">
        <v>168</v>
      </c>
      <c r="E308" s="23" t="s">
        <v>17</v>
      </c>
      <c r="F308" s="23" t="s">
        <v>249</v>
      </c>
      <c r="G308" s="23" t="s">
        <v>12</v>
      </c>
      <c r="H308" s="24">
        <v>3500</v>
      </c>
    </row>
    <row r="309" spans="1:8" x14ac:dyDescent="0.2">
      <c r="A309" s="23">
        <v>308</v>
      </c>
      <c r="B309" s="23" t="s">
        <v>794</v>
      </c>
      <c r="C309" s="23">
        <v>4</v>
      </c>
      <c r="D309" s="23">
        <v>167</v>
      </c>
      <c r="E309" s="23" t="s">
        <v>17</v>
      </c>
      <c r="F309" s="23" t="s">
        <v>221</v>
      </c>
      <c r="G309" s="23" t="s">
        <v>83</v>
      </c>
      <c r="H309" s="24">
        <v>350</v>
      </c>
    </row>
    <row r="310" spans="1:8" x14ac:dyDescent="0.2">
      <c r="A310" s="23">
        <v>309</v>
      </c>
      <c r="B310" s="23" t="s">
        <v>795</v>
      </c>
      <c r="C310" s="23">
        <v>3.7</v>
      </c>
      <c r="D310" s="23">
        <v>167</v>
      </c>
      <c r="E310" s="23" t="s">
        <v>169</v>
      </c>
      <c r="F310" s="23" t="s">
        <v>272</v>
      </c>
      <c r="G310" s="23" t="s">
        <v>124</v>
      </c>
      <c r="H310" s="24">
        <v>150</v>
      </c>
    </row>
    <row r="311" spans="1:8" x14ac:dyDescent="0.2">
      <c r="A311" s="23">
        <v>310</v>
      </c>
      <c r="B311" s="23" t="s">
        <v>796</v>
      </c>
      <c r="C311" s="23">
        <v>4.0999999999999996</v>
      </c>
      <c r="D311" s="23">
        <v>167</v>
      </c>
      <c r="E311" s="23" t="s">
        <v>17</v>
      </c>
      <c r="F311" s="23" t="s">
        <v>221</v>
      </c>
      <c r="G311" s="23" t="s">
        <v>123</v>
      </c>
      <c r="H311" s="24">
        <v>75000</v>
      </c>
    </row>
    <row r="312" spans="1:8" x14ac:dyDescent="0.2">
      <c r="A312" s="23">
        <v>311</v>
      </c>
      <c r="B312" s="23" t="s">
        <v>797</v>
      </c>
      <c r="C312" s="23">
        <v>4.4000000000000004</v>
      </c>
      <c r="D312" s="23">
        <v>166</v>
      </c>
      <c r="E312" s="23" t="s">
        <v>17</v>
      </c>
      <c r="F312" s="23" t="s">
        <v>448</v>
      </c>
      <c r="G312" s="23" t="s">
        <v>170</v>
      </c>
      <c r="H312" s="24">
        <v>25000</v>
      </c>
    </row>
    <row r="313" spans="1:8" x14ac:dyDescent="0.2">
      <c r="A313" s="23">
        <v>312</v>
      </c>
      <c r="B313" s="23" t="s">
        <v>798</v>
      </c>
      <c r="C313" s="23">
        <v>3.6</v>
      </c>
      <c r="D313" s="23">
        <v>166</v>
      </c>
      <c r="E313" s="23" t="s">
        <v>17</v>
      </c>
      <c r="F313" s="23" t="s">
        <v>257</v>
      </c>
      <c r="G313" s="23" t="s">
        <v>27</v>
      </c>
      <c r="H313" s="24">
        <v>3500</v>
      </c>
    </row>
    <row r="314" spans="1:8" x14ac:dyDescent="0.2">
      <c r="A314" s="23">
        <v>313</v>
      </c>
      <c r="B314" s="23" t="s">
        <v>799</v>
      </c>
      <c r="C314" s="23">
        <v>4.2</v>
      </c>
      <c r="D314" s="23">
        <v>165</v>
      </c>
      <c r="E314" s="23" t="s">
        <v>17</v>
      </c>
      <c r="F314" s="23" t="s">
        <v>316</v>
      </c>
      <c r="G314" s="23" t="s">
        <v>36</v>
      </c>
      <c r="H314" s="24">
        <v>150</v>
      </c>
    </row>
    <row r="315" spans="1:8" x14ac:dyDescent="0.2">
      <c r="A315" s="23">
        <v>314</v>
      </c>
      <c r="B315" s="23" t="s">
        <v>800</v>
      </c>
      <c r="C315" s="23">
        <v>4.4000000000000004</v>
      </c>
      <c r="D315" s="23">
        <v>164</v>
      </c>
      <c r="E315" s="23" t="s">
        <v>17</v>
      </c>
      <c r="F315" s="23" t="s">
        <v>363</v>
      </c>
      <c r="G315" s="23" t="s">
        <v>171</v>
      </c>
      <c r="H315" s="24">
        <v>350</v>
      </c>
    </row>
    <row r="316" spans="1:8" x14ac:dyDescent="0.2">
      <c r="A316" s="23">
        <v>315</v>
      </c>
      <c r="B316" s="23" t="s">
        <v>801</v>
      </c>
      <c r="C316" s="23">
        <v>3.3</v>
      </c>
      <c r="D316" s="23">
        <v>163</v>
      </c>
      <c r="E316" s="23" t="s">
        <v>17</v>
      </c>
      <c r="F316" s="23" t="s">
        <v>420</v>
      </c>
      <c r="G316" s="23" t="s">
        <v>81</v>
      </c>
      <c r="H316" s="24">
        <v>3500</v>
      </c>
    </row>
    <row r="317" spans="1:8" x14ac:dyDescent="0.2">
      <c r="A317" s="23">
        <v>316</v>
      </c>
      <c r="B317" s="23" t="s">
        <v>802</v>
      </c>
      <c r="C317" s="23">
        <v>4.5</v>
      </c>
      <c r="D317" s="23">
        <v>163</v>
      </c>
      <c r="E317" s="23" t="s">
        <v>42</v>
      </c>
      <c r="F317" s="23" t="s">
        <v>249</v>
      </c>
      <c r="G317" s="23" t="s">
        <v>36</v>
      </c>
      <c r="H317" s="24">
        <v>3500</v>
      </c>
    </row>
    <row r="318" spans="1:8" x14ac:dyDescent="0.2">
      <c r="A318" s="23">
        <v>317</v>
      </c>
      <c r="B318" s="23" t="s">
        <v>803</v>
      </c>
      <c r="C318" s="23">
        <v>3.8</v>
      </c>
      <c r="D318" s="23">
        <v>162</v>
      </c>
      <c r="E318" s="23" t="s">
        <v>17</v>
      </c>
      <c r="F318" s="23" t="s">
        <v>247</v>
      </c>
      <c r="G318" s="23" t="s">
        <v>29</v>
      </c>
      <c r="H318" s="24">
        <v>850</v>
      </c>
    </row>
    <row r="319" spans="1:8" x14ac:dyDescent="0.2">
      <c r="A319" s="23">
        <v>318</v>
      </c>
      <c r="B319" s="23" t="s">
        <v>804</v>
      </c>
      <c r="C319" s="23">
        <v>3.5</v>
      </c>
      <c r="D319" s="23">
        <v>161</v>
      </c>
      <c r="E319" s="23" t="s">
        <v>17</v>
      </c>
      <c r="F319" s="23" t="s">
        <v>248</v>
      </c>
      <c r="G319" s="23" t="s">
        <v>33</v>
      </c>
      <c r="H319" s="24">
        <v>350</v>
      </c>
    </row>
    <row r="320" spans="1:8" x14ac:dyDescent="0.2">
      <c r="A320" s="23">
        <v>319</v>
      </c>
      <c r="B320" s="23" t="s">
        <v>805</v>
      </c>
      <c r="C320" s="23">
        <v>4.2</v>
      </c>
      <c r="D320" s="23">
        <v>160</v>
      </c>
      <c r="E320" s="23" t="s">
        <v>17</v>
      </c>
      <c r="F320" s="23" t="s">
        <v>326</v>
      </c>
      <c r="G320" s="23" t="s">
        <v>19</v>
      </c>
      <c r="H320" s="24">
        <v>850</v>
      </c>
    </row>
    <row r="321" spans="1:8" x14ac:dyDescent="0.2">
      <c r="A321" s="23">
        <v>320</v>
      </c>
      <c r="B321" s="23" t="s">
        <v>806</v>
      </c>
      <c r="C321" s="23">
        <v>3.9</v>
      </c>
      <c r="D321" s="23">
        <v>155</v>
      </c>
      <c r="E321" s="23" t="s">
        <v>17</v>
      </c>
      <c r="F321" s="23" t="s">
        <v>449</v>
      </c>
      <c r="G321" s="23" t="s">
        <v>115</v>
      </c>
      <c r="H321" s="24">
        <v>25000</v>
      </c>
    </row>
    <row r="322" spans="1:8" x14ac:dyDescent="0.2">
      <c r="A322" s="23">
        <v>321</v>
      </c>
      <c r="B322" s="23" t="s">
        <v>807</v>
      </c>
      <c r="C322" s="23">
        <v>4</v>
      </c>
      <c r="D322" s="23">
        <v>355</v>
      </c>
      <c r="E322" s="23" t="s">
        <v>8</v>
      </c>
      <c r="F322" s="23" t="s">
        <v>303</v>
      </c>
      <c r="G322" s="23" t="s">
        <v>36</v>
      </c>
      <c r="H322" s="24">
        <v>45566</v>
      </c>
    </row>
    <row r="323" spans="1:8" x14ac:dyDescent="0.2">
      <c r="A323" s="23">
        <v>322</v>
      </c>
      <c r="B323" s="23" t="s">
        <v>808</v>
      </c>
      <c r="C323" s="23">
        <v>3.6</v>
      </c>
      <c r="D323" s="23">
        <v>154</v>
      </c>
      <c r="E323" s="23" t="s">
        <v>17</v>
      </c>
      <c r="F323" s="23" t="s">
        <v>249</v>
      </c>
      <c r="G323" s="23" t="s">
        <v>113</v>
      </c>
      <c r="H323" s="24">
        <v>18568</v>
      </c>
    </row>
    <row r="324" spans="1:8" x14ac:dyDescent="0.2">
      <c r="A324" s="23">
        <v>323</v>
      </c>
      <c r="B324" s="23" t="s">
        <v>809</v>
      </c>
      <c r="C324" s="23">
        <v>4.0999999999999996</v>
      </c>
      <c r="D324" s="23">
        <v>154</v>
      </c>
      <c r="E324" s="23" t="s">
        <v>17</v>
      </c>
      <c r="F324" s="23" t="s">
        <v>441</v>
      </c>
      <c r="G324" s="23" t="s">
        <v>172</v>
      </c>
      <c r="H324" s="24">
        <v>3500</v>
      </c>
    </row>
    <row r="325" spans="1:8" x14ac:dyDescent="0.2">
      <c r="A325" s="23">
        <v>324</v>
      </c>
      <c r="B325" s="23" t="s">
        <v>810</v>
      </c>
      <c r="C325" s="23">
        <v>3.9</v>
      </c>
      <c r="D325" s="23">
        <v>197</v>
      </c>
      <c r="E325" s="23" t="s">
        <v>8</v>
      </c>
      <c r="F325" s="23" t="s">
        <v>249</v>
      </c>
      <c r="G325" s="23" t="s">
        <v>141</v>
      </c>
      <c r="H325" s="24">
        <v>3500</v>
      </c>
    </row>
    <row r="326" spans="1:8" x14ac:dyDescent="0.2">
      <c r="A326" s="23">
        <v>325</v>
      </c>
      <c r="B326" s="23" t="s">
        <v>811</v>
      </c>
      <c r="C326" s="23">
        <v>3.7</v>
      </c>
      <c r="D326" s="23">
        <v>152</v>
      </c>
      <c r="E326" s="23" t="s">
        <v>8</v>
      </c>
      <c r="F326" s="23" t="s">
        <v>249</v>
      </c>
      <c r="G326" s="23" t="s">
        <v>14</v>
      </c>
      <c r="H326" s="24">
        <v>350</v>
      </c>
    </row>
    <row r="327" spans="1:8" x14ac:dyDescent="0.2">
      <c r="A327" s="23">
        <v>326</v>
      </c>
      <c r="B327" s="23" t="s">
        <v>812</v>
      </c>
      <c r="C327" s="23">
        <v>3.8</v>
      </c>
      <c r="D327" s="23">
        <v>150</v>
      </c>
      <c r="E327" s="23" t="s">
        <v>17</v>
      </c>
      <c r="F327" s="23" t="s">
        <v>249</v>
      </c>
      <c r="G327" s="23" t="s">
        <v>96</v>
      </c>
      <c r="H327" s="24">
        <v>3500</v>
      </c>
    </row>
    <row r="328" spans="1:8" x14ac:dyDescent="0.2">
      <c r="A328" s="23">
        <v>327</v>
      </c>
      <c r="B328" s="23" t="s">
        <v>813</v>
      </c>
      <c r="C328" s="23">
        <v>4.5</v>
      </c>
      <c r="D328" s="23">
        <v>149</v>
      </c>
      <c r="E328" s="23" t="s">
        <v>17</v>
      </c>
      <c r="F328" s="23" t="s">
        <v>248</v>
      </c>
      <c r="G328" s="23" t="s">
        <v>86</v>
      </c>
      <c r="H328" s="24">
        <v>150</v>
      </c>
    </row>
    <row r="329" spans="1:8" x14ac:dyDescent="0.2">
      <c r="A329" s="23">
        <v>328</v>
      </c>
      <c r="B329" s="23" t="s">
        <v>814</v>
      </c>
      <c r="C329" s="23">
        <v>3.8</v>
      </c>
      <c r="D329" s="23">
        <v>149</v>
      </c>
      <c r="E329" s="23" t="s">
        <v>17</v>
      </c>
      <c r="F329" s="23" t="s">
        <v>257</v>
      </c>
      <c r="G329" s="23" t="s">
        <v>22</v>
      </c>
      <c r="H329" s="24">
        <v>850</v>
      </c>
    </row>
    <row r="330" spans="1:8" x14ac:dyDescent="0.2">
      <c r="A330" s="23">
        <v>329</v>
      </c>
      <c r="B330" s="23" t="s">
        <v>815</v>
      </c>
      <c r="C330" s="23">
        <v>4.0999999999999996</v>
      </c>
      <c r="D330" s="23">
        <v>149</v>
      </c>
      <c r="E330" s="23" t="s">
        <v>17</v>
      </c>
      <c r="F330" s="23" t="s">
        <v>188</v>
      </c>
      <c r="G330" s="23" t="s">
        <v>45</v>
      </c>
      <c r="H330" s="24">
        <v>25000</v>
      </c>
    </row>
    <row r="331" spans="1:8" x14ac:dyDescent="0.2">
      <c r="A331" s="23">
        <v>330</v>
      </c>
      <c r="B331" s="23" t="s">
        <v>816</v>
      </c>
      <c r="C331" s="23">
        <v>4.2</v>
      </c>
      <c r="D331" s="23">
        <v>150</v>
      </c>
      <c r="E331" s="23" t="s">
        <v>17</v>
      </c>
      <c r="F331" s="23" t="s">
        <v>249</v>
      </c>
      <c r="G331" s="23" t="s">
        <v>29</v>
      </c>
      <c r="H331" s="24">
        <v>850</v>
      </c>
    </row>
    <row r="332" spans="1:8" x14ac:dyDescent="0.2">
      <c r="A332" s="23">
        <v>331</v>
      </c>
      <c r="B332" s="23" t="s">
        <v>817</v>
      </c>
      <c r="C332" s="23">
        <v>3.9</v>
      </c>
      <c r="D332" s="23">
        <v>148</v>
      </c>
      <c r="E332" s="23" t="s">
        <v>17</v>
      </c>
      <c r="F332" s="23" t="s">
        <v>272</v>
      </c>
      <c r="G332" s="23" t="s">
        <v>105</v>
      </c>
      <c r="H332" s="24">
        <v>850</v>
      </c>
    </row>
    <row r="333" spans="1:8" x14ac:dyDescent="0.2">
      <c r="A333" s="23">
        <v>332</v>
      </c>
      <c r="B333" s="23" t="s">
        <v>818</v>
      </c>
      <c r="C333" s="23">
        <v>4</v>
      </c>
      <c r="D333" s="23">
        <v>148</v>
      </c>
      <c r="E333" s="23" t="s">
        <v>17</v>
      </c>
      <c r="F333" s="23" t="s">
        <v>232</v>
      </c>
      <c r="G333" s="23" t="s">
        <v>153</v>
      </c>
      <c r="H333" s="24">
        <v>850</v>
      </c>
    </row>
    <row r="334" spans="1:8" x14ac:dyDescent="0.2">
      <c r="A334" s="23">
        <v>333</v>
      </c>
      <c r="B334" s="23" t="s">
        <v>819</v>
      </c>
      <c r="C334" s="23">
        <v>3.5</v>
      </c>
      <c r="D334" s="23">
        <v>147</v>
      </c>
      <c r="E334" s="23" t="s">
        <v>17</v>
      </c>
      <c r="F334" s="23" t="s">
        <v>420</v>
      </c>
      <c r="G334" s="23" t="s">
        <v>173</v>
      </c>
      <c r="H334" s="24">
        <v>850</v>
      </c>
    </row>
    <row r="335" spans="1:8" x14ac:dyDescent="0.2">
      <c r="A335" s="23">
        <v>334</v>
      </c>
      <c r="B335" s="23" t="s">
        <v>820</v>
      </c>
      <c r="C335" s="23">
        <v>4.0999999999999996</v>
      </c>
      <c r="D335" s="23">
        <v>146</v>
      </c>
      <c r="E335" s="23" t="s">
        <v>8</v>
      </c>
      <c r="F335" s="23" t="s">
        <v>221</v>
      </c>
      <c r="G335" s="23" t="s">
        <v>143</v>
      </c>
      <c r="H335" s="24">
        <v>7500</v>
      </c>
    </row>
    <row r="336" spans="1:8" x14ac:dyDescent="0.2">
      <c r="A336" s="23">
        <v>335</v>
      </c>
      <c r="B336" s="23" t="s">
        <v>821</v>
      </c>
      <c r="C336" s="23">
        <v>4.2</v>
      </c>
      <c r="D336" s="23">
        <v>146</v>
      </c>
      <c r="E336" s="23" t="s">
        <v>8</v>
      </c>
      <c r="F336" s="23" t="s">
        <v>261</v>
      </c>
      <c r="G336" s="23" t="s">
        <v>116</v>
      </c>
      <c r="H336" s="24">
        <v>350</v>
      </c>
    </row>
    <row r="337" spans="1:8" x14ac:dyDescent="0.2">
      <c r="A337" s="23">
        <v>336</v>
      </c>
      <c r="B337" s="23" t="s">
        <v>822</v>
      </c>
      <c r="C337" s="23">
        <v>3.9</v>
      </c>
      <c r="D337" s="23">
        <v>146</v>
      </c>
      <c r="E337" s="23" t="s">
        <v>8</v>
      </c>
      <c r="F337" s="23" t="s">
        <v>254</v>
      </c>
      <c r="G337" s="23" t="s">
        <v>174</v>
      </c>
      <c r="H337" s="24">
        <v>350</v>
      </c>
    </row>
    <row r="338" spans="1:8" x14ac:dyDescent="0.2">
      <c r="A338" s="23">
        <v>337</v>
      </c>
      <c r="B338" s="23" t="s">
        <v>823</v>
      </c>
      <c r="C338" s="23">
        <v>4.0999999999999996</v>
      </c>
      <c r="D338" s="23">
        <v>146</v>
      </c>
      <c r="E338" s="23" t="s">
        <v>17</v>
      </c>
      <c r="F338" s="23" t="s">
        <v>450</v>
      </c>
      <c r="G338" s="23" t="s">
        <v>45</v>
      </c>
      <c r="H338" s="24">
        <v>850</v>
      </c>
    </row>
    <row r="339" spans="1:8" x14ac:dyDescent="0.2">
      <c r="A339" s="23">
        <v>338</v>
      </c>
      <c r="B339" s="23" t="s">
        <v>824</v>
      </c>
      <c r="C339" s="23">
        <v>4.3</v>
      </c>
      <c r="D339" s="23">
        <v>144</v>
      </c>
      <c r="E339" s="23" t="s">
        <v>17</v>
      </c>
      <c r="F339" s="23" t="s">
        <v>272</v>
      </c>
      <c r="G339" s="23" t="s">
        <v>176</v>
      </c>
      <c r="H339" s="24">
        <v>3500</v>
      </c>
    </row>
    <row r="340" spans="1:8" x14ac:dyDescent="0.2">
      <c r="A340" s="23">
        <v>339</v>
      </c>
      <c r="B340" s="23" t="s">
        <v>825</v>
      </c>
      <c r="C340" s="23">
        <v>3.8</v>
      </c>
      <c r="D340" s="23">
        <v>144</v>
      </c>
      <c r="E340" s="23" t="s">
        <v>8</v>
      </c>
      <c r="F340" s="23" t="s">
        <v>421</v>
      </c>
      <c r="G340" s="23" t="s">
        <v>32</v>
      </c>
      <c r="H340" s="24">
        <v>7500</v>
      </c>
    </row>
    <row r="341" spans="1:8" x14ac:dyDescent="0.2">
      <c r="A341" s="23">
        <v>340</v>
      </c>
      <c r="B341" s="23" t="s">
        <v>826</v>
      </c>
      <c r="C341" s="23">
        <v>4</v>
      </c>
      <c r="D341" s="23">
        <v>143</v>
      </c>
      <c r="E341" s="23" t="s">
        <v>8</v>
      </c>
      <c r="F341" s="23" t="s">
        <v>284</v>
      </c>
      <c r="G341" s="23" t="s">
        <v>66</v>
      </c>
      <c r="H341" s="24">
        <v>3500</v>
      </c>
    </row>
    <row r="342" spans="1:8" x14ac:dyDescent="0.2">
      <c r="A342" s="23">
        <v>341</v>
      </c>
      <c r="B342" s="23" t="s">
        <v>827</v>
      </c>
      <c r="C342" s="23">
        <v>4.5</v>
      </c>
      <c r="D342" s="23">
        <v>143</v>
      </c>
      <c r="E342" s="23" t="s">
        <v>17</v>
      </c>
      <c r="F342" s="23" t="s">
        <v>177</v>
      </c>
      <c r="G342" s="23" t="s">
        <v>26</v>
      </c>
      <c r="H342" s="24">
        <v>150</v>
      </c>
    </row>
    <row r="343" spans="1:8" x14ac:dyDescent="0.2">
      <c r="A343" s="23">
        <v>342</v>
      </c>
      <c r="B343" s="23" t="s">
        <v>828</v>
      </c>
      <c r="C343" s="23">
        <v>3.5</v>
      </c>
      <c r="D343" s="23">
        <v>143</v>
      </c>
      <c r="E343" s="23" t="s">
        <v>17</v>
      </c>
      <c r="F343" s="23" t="s">
        <v>221</v>
      </c>
      <c r="G343" s="23" t="s">
        <v>87</v>
      </c>
      <c r="H343" s="24">
        <v>7500</v>
      </c>
    </row>
    <row r="344" spans="1:8" x14ac:dyDescent="0.2">
      <c r="A344" s="23">
        <v>343</v>
      </c>
      <c r="B344" s="23" t="s">
        <v>829</v>
      </c>
      <c r="C344" s="23">
        <v>4.3</v>
      </c>
      <c r="D344" s="23">
        <v>143</v>
      </c>
      <c r="E344" s="23" t="s">
        <v>17</v>
      </c>
      <c r="F344" s="23" t="s">
        <v>329</v>
      </c>
      <c r="G344" s="23" t="s">
        <v>178</v>
      </c>
      <c r="H344" s="24">
        <v>3500</v>
      </c>
    </row>
    <row r="345" spans="1:8" x14ac:dyDescent="0.2">
      <c r="A345" s="23">
        <v>344</v>
      </c>
      <c r="B345" s="23" t="s">
        <v>830</v>
      </c>
      <c r="C345" s="23">
        <v>3.8</v>
      </c>
      <c r="D345" s="23">
        <v>142</v>
      </c>
      <c r="E345" s="23" t="s">
        <v>17</v>
      </c>
      <c r="F345" s="23" t="s">
        <v>272</v>
      </c>
      <c r="G345" s="23" t="s">
        <v>22</v>
      </c>
      <c r="H345" s="24">
        <v>350</v>
      </c>
    </row>
    <row r="346" spans="1:8" x14ac:dyDescent="0.2">
      <c r="A346" s="23">
        <v>345</v>
      </c>
      <c r="B346" s="23" t="s">
        <v>831</v>
      </c>
      <c r="C346" s="23">
        <v>3.6</v>
      </c>
      <c r="D346" s="23">
        <v>142</v>
      </c>
      <c r="E346" s="23" t="s">
        <v>8</v>
      </c>
      <c r="F346" s="23" t="s">
        <v>421</v>
      </c>
      <c r="G346" s="23" t="s">
        <v>116</v>
      </c>
      <c r="H346" s="24">
        <v>3500</v>
      </c>
    </row>
    <row r="347" spans="1:8" x14ac:dyDescent="0.2">
      <c r="A347" s="23">
        <v>346</v>
      </c>
      <c r="B347" s="23" t="s">
        <v>832</v>
      </c>
      <c r="C347" s="23">
        <v>4</v>
      </c>
      <c r="D347" s="23">
        <v>140</v>
      </c>
      <c r="E347" s="23" t="s">
        <v>17</v>
      </c>
      <c r="F347" s="23" t="s">
        <v>232</v>
      </c>
      <c r="G347" s="23" t="s">
        <v>83</v>
      </c>
      <c r="H347" s="24">
        <v>3500</v>
      </c>
    </row>
    <row r="348" spans="1:8" x14ac:dyDescent="0.2">
      <c r="A348" s="23">
        <v>347</v>
      </c>
      <c r="B348" s="23" t="s">
        <v>833</v>
      </c>
      <c r="C348" s="23">
        <v>4.0999999999999996</v>
      </c>
      <c r="D348" s="23">
        <v>139</v>
      </c>
      <c r="E348" s="23" t="s">
        <v>8</v>
      </c>
      <c r="F348" s="23" t="s">
        <v>204</v>
      </c>
      <c r="G348" s="23" t="s">
        <v>116</v>
      </c>
      <c r="H348" s="24">
        <v>3500</v>
      </c>
    </row>
    <row r="349" spans="1:8" x14ac:dyDescent="0.2">
      <c r="A349" s="23">
        <v>348</v>
      </c>
      <c r="B349" s="23" t="s">
        <v>834</v>
      </c>
      <c r="C349" s="23">
        <v>2.5</v>
      </c>
      <c r="D349" s="23">
        <v>139</v>
      </c>
      <c r="E349" s="23" t="s">
        <v>17</v>
      </c>
      <c r="F349" s="23" t="s">
        <v>435</v>
      </c>
      <c r="G349" s="23" t="s">
        <v>86</v>
      </c>
      <c r="H349" s="24">
        <v>850</v>
      </c>
    </row>
    <row r="350" spans="1:8" x14ac:dyDescent="0.2">
      <c r="A350" s="23">
        <v>349</v>
      </c>
      <c r="B350" s="23" t="s">
        <v>835</v>
      </c>
      <c r="C350" s="23">
        <v>3.8</v>
      </c>
      <c r="D350" s="23">
        <v>139</v>
      </c>
      <c r="E350" s="23" t="s">
        <v>8</v>
      </c>
      <c r="F350" s="23" t="s">
        <v>364</v>
      </c>
      <c r="G350" s="23" t="s">
        <v>179</v>
      </c>
      <c r="H350" s="24">
        <v>7500</v>
      </c>
    </row>
    <row r="351" spans="1:8" x14ac:dyDescent="0.2">
      <c r="A351" s="23">
        <v>350</v>
      </c>
      <c r="B351" s="23" t="s">
        <v>836</v>
      </c>
      <c r="C351" s="23">
        <v>4.3</v>
      </c>
      <c r="D351" s="23">
        <v>246</v>
      </c>
      <c r="E351" s="23" t="s">
        <v>17</v>
      </c>
      <c r="F351" s="23" t="s">
        <v>225</v>
      </c>
      <c r="G351" s="23" t="s">
        <v>9</v>
      </c>
      <c r="H351" s="24">
        <v>850</v>
      </c>
    </row>
    <row r="352" spans="1:8" x14ac:dyDescent="0.2">
      <c r="A352" s="23">
        <v>351</v>
      </c>
      <c r="B352" s="23" t="s">
        <v>837</v>
      </c>
      <c r="C352" s="23">
        <v>4</v>
      </c>
      <c r="D352" s="23">
        <v>138</v>
      </c>
      <c r="E352" s="23" t="s">
        <v>8</v>
      </c>
      <c r="F352" s="23" t="s">
        <v>249</v>
      </c>
      <c r="G352" s="23" t="s">
        <v>9</v>
      </c>
      <c r="H352" s="24">
        <v>350</v>
      </c>
    </row>
    <row r="353" spans="1:8" x14ac:dyDescent="0.2">
      <c r="A353" s="23">
        <v>352</v>
      </c>
      <c r="B353" s="23" t="s">
        <v>838</v>
      </c>
      <c r="C353" s="23">
        <v>4.0999999999999996</v>
      </c>
      <c r="D353" s="23">
        <v>137</v>
      </c>
      <c r="E353" s="23" t="s">
        <v>17</v>
      </c>
      <c r="F353" s="23" t="s">
        <v>272</v>
      </c>
      <c r="G353" s="23" t="s">
        <v>29</v>
      </c>
      <c r="H353" s="24">
        <v>350</v>
      </c>
    </row>
    <row r="354" spans="1:8" x14ac:dyDescent="0.2">
      <c r="A354" s="23">
        <v>353</v>
      </c>
      <c r="B354" s="23" t="s">
        <v>839</v>
      </c>
      <c r="C354" s="23">
        <v>3.3</v>
      </c>
      <c r="D354" s="23">
        <v>136</v>
      </c>
      <c r="E354" s="23" t="s">
        <v>17</v>
      </c>
      <c r="F354" s="23" t="s">
        <v>451</v>
      </c>
      <c r="G354" s="23" t="s">
        <v>74</v>
      </c>
      <c r="H354" s="24">
        <v>850</v>
      </c>
    </row>
    <row r="355" spans="1:8" x14ac:dyDescent="0.2">
      <c r="A355" s="23">
        <v>354</v>
      </c>
      <c r="B355" s="23" t="s">
        <v>840</v>
      </c>
      <c r="C355" s="23">
        <v>3.9</v>
      </c>
      <c r="D355" s="23">
        <v>136</v>
      </c>
      <c r="E355" s="23" t="s">
        <v>17</v>
      </c>
      <c r="F355" s="23" t="s">
        <v>421</v>
      </c>
      <c r="G355" s="23" t="s">
        <v>60</v>
      </c>
      <c r="H355" s="24">
        <v>850</v>
      </c>
    </row>
    <row r="356" spans="1:8" x14ac:dyDescent="0.2">
      <c r="A356" s="23">
        <v>355</v>
      </c>
      <c r="B356" s="23" t="s">
        <v>841</v>
      </c>
      <c r="C356" s="23">
        <v>4.2</v>
      </c>
      <c r="D356" s="23">
        <v>136</v>
      </c>
      <c r="E356" s="23" t="s">
        <v>17</v>
      </c>
      <c r="F356" s="23" t="s">
        <v>257</v>
      </c>
      <c r="G356" s="23" t="s">
        <v>60</v>
      </c>
      <c r="H356" s="24">
        <v>3500</v>
      </c>
    </row>
    <row r="357" spans="1:8" x14ac:dyDescent="0.2">
      <c r="A357" s="23">
        <v>356</v>
      </c>
      <c r="B357" s="23" t="s">
        <v>842</v>
      </c>
      <c r="C357" s="23">
        <v>3.9</v>
      </c>
      <c r="D357" s="23">
        <v>135</v>
      </c>
      <c r="E357" s="23" t="s">
        <v>17</v>
      </c>
      <c r="F357" s="23" t="s">
        <v>248</v>
      </c>
      <c r="G357" s="23" t="s">
        <v>26</v>
      </c>
      <c r="H357" s="24">
        <v>150</v>
      </c>
    </row>
    <row r="358" spans="1:8" x14ac:dyDescent="0.2">
      <c r="A358" s="23">
        <v>357</v>
      </c>
      <c r="B358" s="23" t="s">
        <v>843</v>
      </c>
      <c r="C358" s="23">
        <v>4</v>
      </c>
      <c r="D358" s="23">
        <v>135</v>
      </c>
      <c r="E358" s="23" t="s">
        <v>17</v>
      </c>
      <c r="F358" s="23" t="s">
        <v>249</v>
      </c>
      <c r="G358" s="23" t="s">
        <v>9</v>
      </c>
      <c r="H358" s="24">
        <v>3500</v>
      </c>
    </row>
    <row r="359" spans="1:8" x14ac:dyDescent="0.2">
      <c r="A359" s="23">
        <v>358</v>
      </c>
      <c r="B359" s="23" t="s">
        <v>844</v>
      </c>
      <c r="C359" s="23">
        <v>3.6</v>
      </c>
      <c r="D359" s="23">
        <v>134</v>
      </c>
      <c r="E359" s="23" t="s">
        <v>17</v>
      </c>
      <c r="F359" s="23" t="s">
        <v>365</v>
      </c>
      <c r="G359" s="23" t="s">
        <v>97</v>
      </c>
      <c r="H359" s="24">
        <v>350</v>
      </c>
    </row>
    <row r="360" spans="1:8" x14ac:dyDescent="0.2">
      <c r="A360" s="23">
        <v>359</v>
      </c>
      <c r="B360" s="23" t="s">
        <v>845</v>
      </c>
      <c r="C360" s="23">
        <v>4</v>
      </c>
      <c r="D360" s="23">
        <v>134</v>
      </c>
      <c r="E360" s="23" t="s">
        <v>8</v>
      </c>
      <c r="F360" s="23" t="s">
        <v>421</v>
      </c>
      <c r="G360" s="23" t="s">
        <v>12</v>
      </c>
      <c r="H360" s="24">
        <v>25000</v>
      </c>
    </row>
    <row r="361" spans="1:8" x14ac:dyDescent="0.2">
      <c r="A361" s="23">
        <v>360</v>
      </c>
      <c r="B361" s="23" t="s">
        <v>846</v>
      </c>
      <c r="C361" s="23">
        <v>3.3</v>
      </c>
      <c r="D361" s="23">
        <v>133</v>
      </c>
      <c r="E361" s="23" t="s">
        <v>17</v>
      </c>
      <c r="F361" s="23" t="s">
        <v>243</v>
      </c>
      <c r="G361" s="23" t="s">
        <v>113</v>
      </c>
      <c r="H361" s="24">
        <v>3500</v>
      </c>
    </row>
    <row r="362" spans="1:8" x14ac:dyDescent="0.2">
      <c r="A362" s="23">
        <v>361</v>
      </c>
      <c r="B362" s="23" t="s">
        <v>847</v>
      </c>
      <c r="C362" s="23">
        <v>4.3</v>
      </c>
      <c r="D362" s="23">
        <v>132</v>
      </c>
      <c r="E362" s="23" t="s">
        <v>17</v>
      </c>
      <c r="F362" s="23" t="s">
        <v>229</v>
      </c>
      <c r="G362" s="23" t="s">
        <v>29</v>
      </c>
      <c r="H362" s="24">
        <v>850</v>
      </c>
    </row>
    <row r="363" spans="1:8" x14ac:dyDescent="0.2">
      <c r="A363" s="23">
        <v>362</v>
      </c>
      <c r="B363" s="23" t="s">
        <v>848</v>
      </c>
      <c r="C363" s="23">
        <v>4.2</v>
      </c>
      <c r="D363" s="23">
        <v>131</v>
      </c>
      <c r="E363" s="23" t="s">
        <v>8</v>
      </c>
      <c r="F363" s="23" t="s">
        <v>452</v>
      </c>
      <c r="G363" s="23" t="s">
        <v>60</v>
      </c>
      <c r="H363" s="24">
        <v>3500</v>
      </c>
    </row>
    <row r="364" spans="1:8" x14ac:dyDescent="0.2">
      <c r="A364" s="23">
        <v>363</v>
      </c>
      <c r="B364" s="23" t="s">
        <v>849</v>
      </c>
      <c r="C364" s="23">
        <v>3.8</v>
      </c>
      <c r="D364" s="23">
        <v>131</v>
      </c>
      <c r="E364" s="23" t="s">
        <v>17</v>
      </c>
      <c r="F364" s="23" t="s">
        <v>229</v>
      </c>
      <c r="G364" s="23" t="s">
        <v>29</v>
      </c>
      <c r="H364" s="24">
        <v>850</v>
      </c>
    </row>
    <row r="365" spans="1:8" x14ac:dyDescent="0.2">
      <c r="A365" s="23">
        <v>364</v>
      </c>
      <c r="B365" s="23" t="s">
        <v>850</v>
      </c>
      <c r="C365" s="23">
        <v>4.5999999999999996</v>
      </c>
      <c r="D365" s="23">
        <v>131</v>
      </c>
      <c r="E365" s="23" t="s">
        <v>8</v>
      </c>
      <c r="F365" s="23" t="s">
        <v>249</v>
      </c>
      <c r="G365" s="23" t="s">
        <v>22</v>
      </c>
      <c r="H365" s="24">
        <v>7500</v>
      </c>
    </row>
    <row r="366" spans="1:8" x14ac:dyDescent="0.2">
      <c r="A366" s="23">
        <v>365</v>
      </c>
      <c r="B366" s="23" t="s">
        <v>851</v>
      </c>
      <c r="C366" s="23">
        <v>3.4</v>
      </c>
      <c r="D366" s="23">
        <v>130</v>
      </c>
      <c r="E366" s="23" t="s">
        <v>17</v>
      </c>
      <c r="F366" s="23" t="s">
        <v>272</v>
      </c>
      <c r="G366" s="23" t="s">
        <v>86</v>
      </c>
      <c r="H366" s="24">
        <v>150</v>
      </c>
    </row>
    <row r="367" spans="1:8" x14ac:dyDescent="0.2">
      <c r="A367" s="23">
        <v>366</v>
      </c>
      <c r="B367" s="23" t="s">
        <v>761</v>
      </c>
      <c r="C367" s="23">
        <v>2.9</v>
      </c>
      <c r="D367" s="23">
        <v>128</v>
      </c>
      <c r="E367" s="23" t="s">
        <v>8</v>
      </c>
      <c r="F367" s="23" t="s">
        <v>303</v>
      </c>
      <c r="G367" s="23" t="s">
        <v>34</v>
      </c>
      <c r="H367" s="24">
        <v>350</v>
      </c>
    </row>
    <row r="368" spans="1:8" x14ac:dyDescent="0.2">
      <c r="A368" s="23">
        <v>367</v>
      </c>
      <c r="B368" s="23" t="s">
        <v>852</v>
      </c>
      <c r="C368" s="23">
        <v>3.9</v>
      </c>
      <c r="D368" s="23">
        <v>128</v>
      </c>
      <c r="E368" s="23" t="s">
        <v>8</v>
      </c>
      <c r="F368" s="23" t="s">
        <v>272</v>
      </c>
      <c r="G368" s="23" t="s">
        <v>116</v>
      </c>
      <c r="H368" s="24">
        <v>3500</v>
      </c>
    </row>
    <row r="369" spans="1:8" x14ac:dyDescent="0.2">
      <c r="A369" s="23">
        <v>368</v>
      </c>
      <c r="B369" s="23" t="s">
        <v>853</v>
      </c>
      <c r="C369" s="23">
        <v>4.0999999999999996</v>
      </c>
      <c r="D369" s="23">
        <v>128</v>
      </c>
      <c r="E369" s="23" t="s">
        <v>17</v>
      </c>
      <c r="F369" s="23" t="s">
        <v>249</v>
      </c>
      <c r="G369" s="23" t="s">
        <v>83</v>
      </c>
      <c r="H369" s="24">
        <v>350</v>
      </c>
    </row>
    <row r="370" spans="1:8" x14ac:dyDescent="0.2">
      <c r="A370" s="23">
        <v>369</v>
      </c>
      <c r="B370" s="23" t="s">
        <v>854</v>
      </c>
      <c r="C370" s="23">
        <v>3.6</v>
      </c>
      <c r="D370" s="23">
        <v>128</v>
      </c>
      <c r="E370" s="23" t="s">
        <v>8</v>
      </c>
      <c r="F370" s="23" t="s">
        <v>453</v>
      </c>
      <c r="G370" s="23" t="s">
        <v>160</v>
      </c>
      <c r="H370" s="24">
        <v>850</v>
      </c>
    </row>
    <row r="371" spans="1:8" x14ac:dyDescent="0.2">
      <c r="A371" s="23">
        <v>370</v>
      </c>
      <c r="B371" s="23" t="s">
        <v>855</v>
      </c>
      <c r="C371" s="23">
        <v>3.5</v>
      </c>
      <c r="D371" s="23">
        <v>127</v>
      </c>
      <c r="E371" s="23" t="s">
        <v>17</v>
      </c>
      <c r="F371" s="23" t="s">
        <v>272</v>
      </c>
      <c r="G371" s="23" t="s">
        <v>143</v>
      </c>
      <c r="H371" s="24">
        <v>3500</v>
      </c>
    </row>
    <row r="372" spans="1:8" x14ac:dyDescent="0.2">
      <c r="A372" s="23">
        <v>371</v>
      </c>
      <c r="B372" s="23" t="s">
        <v>856</v>
      </c>
      <c r="C372" s="23">
        <v>4</v>
      </c>
      <c r="D372" s="23">
        <v>127</v>
      </c>
      <c r="E372" s="23" t="s">
        <v>8</v>
      </c>
      <c r="F372" s="23" t="s">
        <v>221</v>
      </c>
      <c r="G372" s="23" t="s">
        <v>147</v>
      </c>
      <c r="H372" s="24">
        <v>850</v>
      </c>
    </row>
    <row r="373" spans="1:8" x14ac:dyDescent="0.2">
      <c r="A373" s="23">
        <v>372</v>
      </c>
      <c r="B373" s="23" t="s">
        <v>857</v>
      </c>
      <c r="C373" s="23">
        <v>4.3</v>
      </c>
      <c r="D373" s="23">
        <v>127</v>
      </c>
      <c r="E373" s="23" t="s">
        <v>17</v>
      </c>
      <c r="F373" s="23" t="s">
        <v>204</v>
      </c>
      <c r="G373" s="23" t="s">
        <v>181</v>
      </c>
      <c r="H373" s="24">
        <v>3500</v>
      </c>
    </row>
    <row r="374" spans="1:8" x14ac:dyDescent="0.2">
      <c r="A374" s="23">
        <v>373</v>
      </c>
      <c r="B374" s="23" t="s">
        <v>858</v>
      </c>
      <c r="C374" s="23">
        <v>3.7</v>
      </c>
      <c r="D374" s="23">
        <v>127</v>
      </c>
      <c r="E374" s="23" t="s">
        <v>8</v>
      </c>
      <c r="F374" s="23" t="s">
        <v>421</v>
      </c>
      <c r="G374" s="23" t="s">
        <v>62</v>
      </c>
      <c r="H374" s="24">
        <v>350</v>
      </c>
    </row>
    <row r="375" spans="1:8" x14ac:dyDescent="0.2">
      <c r="A375" s="23">
        <v>374</v>
      </c>
      <c r="B375" s="23" t="s">
        <v>859</v>
      </c>
      <c r="C375" s="23">
        <v>3.6</v>
      </c>
      <c r="D375" s="23">
        <v>127</v>
      </c>
      <c r="E375" s="23" t="s">
        <v>17</v>
      </c>
      <c r="F375" s="23" t="s">
        <v>272</v>
      </c>
      <c r="G375" s="23" t="s">
        <v>45</v>
      </c>
      <c r="H375" s="24">
        <v>150</v>
      </c>
    </row>
    <row r="376" spans="1:8" x14ac:dyDescent="0.2">
      <c r="A376" s="23">
        <v>375</v>
      </c>
      <c r="B376" s="23" t="s">
        <v>860</v>
      </c>
      <c r="C376" s="23">
        <v>4.3</v>
      </c>
      <c r="D376" s="23">
        <v>126</v>
      </c>
      <c r="E376" s="23" t="s">
        <v>17</v>
      </c>
      <c r="F376" s="23" t="s">
        <v>248</v>
      </c>
      <c r="G376" s="23" t="s">
        <v>157</v>
      </c>
      <c r="H376" s="24">
        <v>850</v>
      </c>
    </row>
    <row r="377" spans="1:8" x14ac:dyDescent="0.2">
      <c r="A377" s="23">
        <v>376</v>
      </c>
      <c r="B377" s="23" t="s">
        <v>861</v>
      </c>
      <c r="C377" s="23">
        <v>4.0999999999999996</v>
      </c>
      <c r="D377" s="23">
        <v>126</v>
      </c>
      <c r="E377" s="23" t="s">
        <v>8</v>
      </c>
      <c r="F377" s="23" t="s">
        <v>430</v>
      </c>
      <c r="G377" s="23" t="s">
        <v>182</v>
      </c>
      <c r="H377" s="24">
        <v>3500</v>
      </c>
    </row>
    <row r="378" spans="1:8" x14ac:dyDescent="0.2">
      <c r="A378" s="23">
        <v>377</v>
      </c>
      <c r="B378" s="23" t="s">
        <v>862</v>
      </c>
      <c r="C378" s="23">
        <v>3.7</v>
      </c>
      <c r="D378" s="23">
        <v>126</v>
      </c>
      <c r="E378" s="23" t="s">
        <v>17</v>
      </c>
      <c r="F378" s="23" t="s">
        <v>226</v>
      </c>
      <c r="G378" s="23" t="s">
        <v>86</v>
      </c>
      <c r="H378" s="24">
        <v>150</v>
      </c>
    </row>
    <row r="379" spans="1:8" x14ac:dyDescent="0.2">
      <c r="A379" s="23">
        <v>378</v>
      </c>
      <c r="B379" s="23" t="s">
        <v>863</v>
      </c>
      <c r="C379" s="23">
        <v>3.9</v>
      </c>
      <c r="D379" s="23">
        <v>125</v>
      </c>
      <c r="E379" s="23" t="s">
        <v>17</v>
      </c>
      <c r="F379" s="23" t="s">
        <v>425</v>
      </c>
      <c r="G379" s="23" t="s">
        <v>183</v>
      </c>
      <c r="H379" s="24">
        <v>3500</v>
      </c>
    </row>
    <row r="380" spans="1:8" x14ac:dyDescent="0.2">
      <c r="A380" s="23">
        <v>379</v>
      </c>
      <c r="B380" s="23" t="s">
        <v>864</v>
      </c>
      <c r="C380" s="23">
        <v>3.5</v>
      </c>
      <c r="D380" s="23">
        <v>125</v>
      </c>
      <c r="E380" s="23" t="s">
        <v>17</v>
      </c>
      <c r="F380" s="23" t="s">
        <v>248</v>
      </c>
      <c r="G380" s="23" t="s">
        <v>112</v>
      </c>
      <c r="H380" s="24">
        <v>3500</v>
      </c>
    </row>
    <row r="381" spans="1:8" x14ac:dyDescent="0.2">
      <c r="A381" s="23">
        <v>380</v>
      </c>
      <c r="B381" s="23" t="s">
        <v>865</v>
      </c>
      <c r="C381" s="23">
        <v>4.5</v>
      </c>
      <c r="D381" s="23">
        <v>125</v>
      </c>
      <c r="E381" s="23" t="s">
        <v>17</v>
      </c>
      <c r="F381" s="23" t="s">
        <v>222</v>
      </c>
      <c r="G381" s="23" t="s">
        <v>9</v>
      </c>
      <c r="H381" s="24">
        <v>350</v>
      </c>
    </row>
    <row r="382" spans="1:8" x14ac:dyDescent="0.2">
      <c r="A382" s="23">
        <v>381</v>
      </c>
      <c r="B382" s="23" t="s">
        <v>866</v>
      </c>
      <c r="C382" s="23">
        <v>3.2</v>
      </c>
      <c r="D382" s="23">
        <v>124</v>
      </c>
      <c r="E382" s="23" t="s">
        <v>8</v>
      </c>
      <c r="F382" s="23" t="s">
        <v>221</v>
      </c>
      <c r="G382" s="23" t="s">
        <v>45</v>
      </c>
      <c r="H382" s="24">
        <v>850</v>
      </c>
    </row>
    <row r="383" spans="1:8" x14ac:dyDescent="0.2">
      <c r="A383" s="23">
        <v>382</v>
      </c>
      <c r="B383" s="23" t="s">
        <v>867</v>
      </c>
      <c r="C383" s="23">
        <v>3.3</v>
      </c>
      <c r="D383" s="23">
        <v>124</v>
      </c>
      <c r="E383" s="23" t="s">
        <v>17</v>
      </c>
      <c r="F383" s="23" t="s">
        <v>257</v>
      </c>
      <c r="G383" s="23" t="s">
        <v>96</v>
      </c>
      <c r="H383" s="24">
        <v>850</v>
      </c>
    </row>
    <row r="384" spans="1:8" x14ac:dyDescent="0.2">
      <c r="A384" s="23">
        <v>383</v>
      </c>
      <c r="B384" s="23" t="s">
        <v>868</v>
      </c>
      <c r="C384" s="23">
        <v>3.9</v>
      </c>
      <c r="D384" s="23">
        <v>124</v>
      </c>
      <c r="E384" s="23" t="s">
        <v>17</v>
      </c>
      <c r="F384" s="23" t="s">
        <v>249</v>
      </c>
      <c r="G384" s="23" t="s">
        <v>27</v>
      </c>
      <c r="H384" s="24">
        <v>150</v>
      </c>
    </row>
    <row r="385" spans="1:8" x14ac:dyDescent="0.2">
      <c r="A385" s="23">
        <v>384</v>
      </c>
      <c r="B385" s="23" t="s">
        <v>869</v>
      </c>
      <c r="C385" s="23">
        <v>3.9</v>
      </c>
      <c r="D385" s="23">
        <v>124</v>
      </c>
      <c r="E385" s="23" t="s">
        <v>17</v>
      </c>
      <c r="F385" s="23" t="s">
        <v>421</v>
      </c>
      <c r="G385" s="23" t="s">
        <v>36</v>
      </c>
      <c r="H385" s="24">
        <v>350</v>
      </c>
    </row>
    <row r="386" spans="1:8" x14ac:dyDescent="0.2">
      <c r="A386" s="23">
        <v>385</v>
      </c>
      <c r="B386" s="23" t="s">
        <v>870</v>
      </c>
      <c r="C386" s="23">
        <v>3.7</v>
      </c>
      <c r="D386" s="23">
        <v>123</v>
      </c>
      <c r="E386" s="23" t="s">
        <v>17</v>
      </c>
      <c r="F386" s="23" t="s">
        <v>454</v>
      </c>
      <c r="G386" s="23" t="s">
        <v>166</v>
      </c>
      <c r="H386" s="24">
        <v>150</v>
      </c>
    </row>
    <row r="387" spans="1:8" x14ac:dyDescent="0.2">
      <c r="A387" s="23">
        <v>386</v>
      </c>
      <c r="B387" s="23" t="s">
        <v>871</v>
      </c>
      <c r="C387" s="23">
        <v>3.9</v>
      </c>
      <c r="D387" s="23">
        <v>123</v>
      </c>
      <c r="E387" s="23" t="s">
        <v>17</v>
      </c>
      <c r="F387" s="23" t="s">
        <v>424</v>
      </c>
      <c r="G387" s="23" t="s">
        <v>19</v>
      </c>
      <c r="H387" s="24">
        <v>3500</v>
      </c>
    </row>
    <row r="388" spans="1:8" x14ac:dyDescent="0.2">
      <c r="A388" s="23">
        <v>387</v>
      </c>
      <c r="B388" s="23" t="s">
        <v>872</v>
      </c>
      <c r="C388" s="23">
        <v>4</v>
      </c>
      <c r="D388" s="23">
        <v>123</v>
      </c>
      <c r="E388" s="23" t="s">
        <v>17</v>
      </c>
      <c r="F388" s="23" t="s">
        <v>249</v>
      </c>
      <c r="G388" s="23" t="s">
        <v>113</v>
      </c>
      <c r="H388" s="24">
        <v>850</v>
      </c>
    </row>
    <row r="389" spans="1:8" x14ac:dyDescent="0.2">
      <c r="A389" s="23">
        <v>388</v>
      </c>
      <c r="B389" s="23" t="s">
        <v>873</v>
      </c>
      <c r="C389" s="23">
        <v>3.5</v>
      </c>
      <c r="D389" s="23">
        <v>122</v>
      </c>
      <c r="E389" s="23" t="s">
        <v>8</v>
      </c>
      <c r="F389" s="23" t="s">
        <v>254</v>
      </c>
      <c r="G389" s="23" t="s">
        <v>184</v>
      </c>
      <c r="H389" s="24">
        <v>18568</v>
      </c>
    </row>
    <row r="390" spans="1:8" x14ac:dyDescent="0.2">
      <c r="A390" s="23">
        <v>389</v>
      </c>
      <c r="B390" s="23" t="s">
        <v>874</v>
      </c>
      <c r="C390" s="23">
        <v>3.2</v>
      </c>
      <c r="D390" s="23">
        <v>122</v>
      </c>
      <c r="E390" s="23" t="s">
        <v>8</v>
      </c>
      <c r="F390" s="23" t="s">
        <v>249</v>
      </c>
      <c r="G390" s="23" t="s">
        <v>70</v>
      </c>
      <c r="H390" s="24">
        <v>350</v>
      </c>
    </row>
    <row r="391" spans="1:8" x14ac:dyDescent="0.2">
      <c r="A391" s="23">
        <v>390</v>
      </c>
      <c r="B391" s="23" t="s">
        <v>875</v>
      </c>
      <c r="C391" s="23">
        <v>4.0999999999999996</v>
      </c>
      <c r="D391" s="23">
        <v>122</v>
      </c>
      <c r="E391" s="23" t="s">
        <v>17</v>
      </c>
      <c r="F391" s="23" t="s">
        <v>455</v>
      </c>
      <c r="G391" s="23" t="s">
        <v>19</v>
      </c>
      <c r="H391" s="24">
        <v>350</v>
      </c>
    </row>
    <row r="392" spans="1:8" x14ac:dyDescent="0.2">
      <c r="A392" s="23">
        <v>391</v>
      </c>
      <c r="B392" s="23" t="s">
        <v>876</v>
      </c>
      <c r="C392" s="23">
        <v>4.3</v>
      </c>
      <c r="D392" s="23">
        <v>122</v>
      </c>
      <c r="E392" s="23" t="s">
        <v>17</v>
      </c>
      <c r="F392" s="23" t="s">
        <v>249</v>
      </c>
      <c r="G392" s="23" t="s">
        <v>74</v>
      </c>
      <c r="H392" s="24">
        <v>850</v>
      </c>
    </row>
    <row r="393" spans="1:8" x14ac:dyDescent="0.2">
      <c r="A393" s="23">
        <v>392</v>
      </c>
      <c r="B393" s="23" t="s">
        <v>877</v>
      </c>
      <c r="C393" s="23">
        <v>4.7</v>
      </c>
      <c r="D393" s="23">
        <v>121</v>
      </c>
      <c r="E393" s="23" t="s">
        <v>17</v>
      </c>
      <c r="F393" s="23" t="s">
        <v>218</v>
      </c>
      <c r="G393" s="23" t="s">
        <v>19</v>
      </c>
      <c r="H393" s="24">
        <v>350</v>
      </c>
    </row>
    <row r="394" spans="1:8" x14ac:dyDescent="0.2">
      <c r="A394" s="23">
        <v>393</v>
      </c>
      <c r="B394" s="23" t="s">
        <v>878</v>
      </c>
      <c r="C394" s="23">
        <v>3.9</v>
      </c>
      <c r="D394" s="23">
        <v>120</v>
      </c>
      <c r="E394" s="23" t="s">
        <v>8</v>
      </c>
      <c r="F394" s="23" t="s">
        <v>343</v>
      </c>
      <c r="G394" s="23" t="s">
        <v>57</v>
      </c>
      <c r="H394" s="24">
        <v>3500</v>
      </c>
    </row>
    <row r="395" spans="1:8" x14ac:dyDescent="0.2">
      <c r="A395" s="23">
        <v>394</v>
      </c>
      <c r="B395" s="23" t="s">
        <v>879</v>
      </c>
      <c r="C395" s="23">
        <v>4.3</v>
      </c>
      <c r="D395" s="23">
        <v>120</v>
      </c>
      <c r="E395" s="23" t="s">
        <v>8</v>
      </c>
      <c r="F395" s="23" t="s">
        <v>444</v>
      </c>
      <c r="G395" s="23" t="s">
        <v>113</v>
      </c>
      <c r="H395" s="24">
        <v>3500</v>
      </c>
    </row>
    <row r="396" spans="1:8" x14ac:dyDescent="0.2">
      <c r="A396" s="23">
        <v>395</v>
      </c>
      <c r="B396" s="23" t="s">
        <v>880</v>
      </c>
      <c r="C396" s="23">
        <v>4.2</v>
      </c>
      <c r="D396" s="23">
        <v>119</v>
      </c>
      <c r="E396" s="23" t="s">
        <v>17</v>
      </c>
      <c r="F396" s="23" t="s">
        <v>439</v>
      </c>
      <c r="G396" s="23" t="s">
        <v>27</v>
      </c>
      <c r="H396" s="24">
        <v>3500</v>
      </c>
    </row>
    <row r="397" spans="1:8" x14ac:dyDescent="0.2">
      <c r="A397" s="23">
        <v>396</v>
      </c>
      <c r="B397" s="23" t="s">
        <v>881</v>
      </c>
      <c r="C397" s="23">
        <v>3.8</v>
      </c>
      <c r="D397" s="23">
        <v>119</v>
      </c>
      <c r="E397" s="23" t="s">
        <v>8</v>
      </c>
      <c r="F397" s="23" t="s">
        <v>456</v>
      </c>
      <c r="G397" s="23" t="s">
        <v>32</v>
      </c>
      <c r="H397" s="24">
        <v>3500</v>
      </c>
    </row>
    <row r="398" spans="1:8" x14ac:dyDescent="0.2">
      <c r="A398" s="23">
        <v>397</v>
      </c>
      <c r="B398" s="23" t="s">
        <v>882</v>
      </c>
      <c r="C398" s="23">
        <v>3.4</v>
      </c>
      <c r="D398" s="23">
        <v>119</v>
      </c>
      <c r="E398" s="23" t="s">
        <v>17</v>
      </c>
      <c r="F398" s="23" t="s">
        <v>185</v>
      </c>
      <c r="G398" s="23" t="s">
        <v>18</v>
      </c>
      <c r="H398" s="24">
        <v>850</v>
      </c>
    </row>
    <row r="399" spans="1:8" x14ac:dyDescent="0.2">
      <c r="A399" s="23">
        <v>398</v>
      </c>
      <c r="B399" s="23" t="s">
        <v>883</v>
      </c>
      <c r="C399" s="23">
        <v>4.3</v>
      </c>
      <c r="D399" s="23">
        <v>118</v>
      </c>
      <c r="E399" s="23" t="s">
        <v>17</v>
      </c>
      <c r="F399" s="23" t="s">
        <v>425</v>
      </c>
      <c r="G399" s="23" t="s">
        <v>36</v>
      </c>
      <c r="H399" s="24">
        <v>3500</v>
      </c>
    </row>
    <row r="400" spans="1:8" x14ac:dyDescent="0.2">
      <c r="A400" s="23">
        <v>399</v>
      </c>
      <c r="B400" s="23" t="s">
        <v>884</v>
      </c>
      <c r="C400" s="23">
        <v>3.1</v>
      </c>
      <c r="D400" s="23">
        <v>118</v>
      </c>
      <c r="E400" s="23" t="s">
        <v>17</v>
      </c>
      <c r="F400" s="23" t="s">
        <v>222</v>
      </c>
      <c r="G400" s="23" t="s">
        <v>99</v>
      </c>
      <c r="H400" s="24">
        <v>350</v>
      </c>
    </row>
    <row r="401" spans="1:8" x14ac:dyDescent="0.2">
      <c r="A401" s="23">
        <v>400</v>
      </c>
      <c r="B401" s="23" t="s">
        <v>885</v>
      </c>
      <c r="C401" s="23">
        <v>3.6</v>
      </c>
      <c r="D401" s="23">
        <v>117</v>
      </c>
      <c r="E401" s="23" t="s">
        <v>17</v>
      </c>
      <c r="F401" s="23" t="s">
        <v>327</v>
      </c>
      <c r="G401" s="23" t="s">
        <v>160</v>
      </c>
      <c r="H401" s="24">
        <v>850</v>
      </c>
    </row>
    <row r="402" spans="1:8" x14ac:dyDescent="0.2">
      <c r="A402" s="23">
        <v>401</v>
      </c>
      <c r="B402" s="23" t="s">
        <v>886</v>
      </c>
      <c r="C402" s="23">
        <v>3.5</v>
      </c>
      <c r="D402" s="23">
        <v>117</v>
      </c>
      <c r="E402" s="23" t="s">
        <v>17</v>
      </c>
      <c r="F402" s="23" t="s">
        <v>249</v>
      </c>
      <c r="G402" s="23" t="s">
        <v>64</v>
      </c>
      <c r="H402" s="24">
        <v>350</v>
      </c>
    </row>
    <row r="403" spans="1:8" x14ac:dyDescent="0.2">
      <c r="A403" s="23">
        <v>402</v>
      </c>
      <c r="B403" s="23" t="s">
        <v>887</v>
      </c>
      <c r="C403" s="23">
        <v>4.2</v>
      </c>
      <c r="D403" s="23">
        <v>117</v>
      </c>
      <c r="E403" s="23" t="s">
        <v>17</v>
      </c>
      <c r="F403" s="23" t="s">
        <v>366</v>
      </c>
      <c r="G403" s="23" t="s">
        <v>33</v>
      </c>
      <c r="H403" s="24">
        <v>3500</v>
      </c>
    </row>
    <row r="404" spans="1:8" x14ac:dyDescent="0.2">
      <c r="A404" s="23">
        <v>403</v>
      </c>
      <c r="B404" s="23" t="s">
        <v>888</v>
      </c>
      <c r="C404" s="23">
        <v>4.0999999999999996</v>
      </c>
      <c r="D404" s="23">
        <v>117</v>
      </c>
      <c r="E404" s="23" t="s">
        <v>17</v>
      </c>
      <c r="F404" s="23" t="s">
        <v>445</v>
      </c>
      <c r="G404" s="23" t="s">
        <v>16</v>
      </c>
      <c r="H404" s="24">
        <v>3500</v>
      </c>
    </row>
    <row r="405" spans="1:8" x14ac:dyDescent="0.2">
      <c r="A405" s="23">
        <v>404</v>
      </c>
      <c r="B405" s="23" t="s">
        <v>889</v>
      </c>
      <c r="C405" s="23">
        <v>3.5</v>
      </c>
      <c r="D405" s="23">
        <v>116</v>
      </c>
      <c r="E405" s="23" t="s">
        <v>8</v>
      </c>
      <c r="F405" s="23" t="s">
        <v>249</v>
      </c>
      <c r="G405" s="23" t="s">
        <v>64</v>
      </c>
      <c r="H405" s="24">
        <v>850</v>
      </c>
    </row>
    <row r="406" spans="1:8" x14ac:dyDescent="0.2">
      <c r="A406" s="23">
        <v>405</v>
      </c>
      <c r="B406" s="23" t="s">
        <v>890</v>
      </c>
      <c r="C406" s="23">
        <v>4</v>
      </c>
      <c r="D406" s="23">
        <v>116</v>
      </c>
      <c r="E406" s="23" t="s">
        <v>17</v>
      </c>
      <c r="F406" s="23" t="s">
        <v>222</v>
      </c>
      <c r="G406" s="23" t="s">
        <v>150</v>
      </c>
      <c r="H406" s="24">
        <v>25000</v>
      </c>
    </row>
    <row r="407" spans="1:8" x14ac:dyDescent="0.2">
      <c r="A407" s="23">
        <v>406</v>
      </c>
      <c r="B407" s="23" t="s">
        <v>891</v>
      </c>
      <c r="C407" s="23">
        <v>4.3</v>
      </c>
      <c r="D407" s="23">
        <v>116</v>
      </c>
      <c r="E407" s="23" t="s">
        <v>17</v>
      </c>
      <c r="F407" s="23" t="s">
        <v>249</v>
      </c>
      <c r="G407" s="23" t="s">
        <v>36</v>
      </c>
      <c r="H407" s="24">
        <v>350</v>
      </c>
    </row>
    <row r="408" spans="1:8" x14ac:dyDescent="0.2">
      <c r="A408" s="23">
        <v>407</v>
      </c>
      <c r="B408" s="23" t="s">
        <v>892</v>
      </c>
      <c r="C408" s="23">
        <v>3.9</v>
      </c>
      <c r="D408" s="23">
        <v>115</v>
      </c>
      <c r="E408" s="23" t="s">
        <v>17</v>
      </c>
      <c r="F408" s="23" t="s">
        <v>272</v>
      </c>
      <c r="G408" s="23" t="s">
        <v>70</v>
      </c>
      <c r="H408" s="24">
        <v>100000</v>
      </c>
    </row>
    <row r="409" spans="1:8" x14ac:dyDescent="0.2">
      <c r="A409" s="23">
        <v>408</v>
      </c>
      <c r="B409" s="23" t="s">
        <v>893</v>
      </c>
      <c r="C409" s="23">
        <v>4.5</v>
      </c>
      <c r="D409" s="23">
        <v>114</v>
      </c>
      <c r="E409" s="23" t="s">
        <v>17</v>
      </c>
      <c r="F409" s="23" t="s">
        <v>222</v>
      </c>
      <c r="G409" s="23" t="s">
        <v>18</v>
      </c>
      <c r="H409" s="24">
        <v>850</v>
      </c>
    </row>
    <row r="410" spans="1:8" x14ac:dyDescent="0.2">
      <c r="A410" s="23">
        <v>409</v>
      </c>
      <c r="B410" s="23" t="s">
        <v>894</v>
      </c>
      <c r="C410" s="23">
        <v>3.5</v>
      </c>
      <c r="D410" s="23">
        <v>114</v>
      </c>
      <c r="E410" s="23" t="s">
        <v>17</v>
      </c>
      <c r="F410" s="23" t="s">
        <v>421</v>
      </c>
      <c r="G410" s="23" t="s">
        <v>72</v>
      </c>
      <c r="H410" s="24">
        <v>3500</v>
      </c>
    </row>
    <row r="411" spans="1:8" x14ac:dyDescent="0.2">
      <c r="A411" s="23">
        <v>410</v>
      </c>
      <c r="B411" s="23" t="s">
        <v>895</v>
      </c>
      <c r="C411" s="23">
        <v>4.3</v>
      </c>
      <c r="D411" s="23">
        <v>179</v>
      </c>
      <c r="E411" s="23" t="s">
        <v>186</v>
      </c>
      <c r="F411" s="23" t="s">
        <v>421</v>
      </c>
      <c r="G411" s="23" t="s">
        <v>9</v>
      </c>
      <c r="H411" s="24">
        <v>3500</v>
      </c>
    </row>
    <row r="412" spans="1:8" x14ac:dyDescent="0.2">
      <c r="A412" s="23">
        <v>411</v>
      </c>
      <c r="B412" s="23" t="s">
        <v>896</v>
      </c>
      <c r="C412" s="23">
        <v>4</v>
      </c>
      <c r="D412" s="23">
        <v>113</v>
      </c>
      <c r="E412" s="23" t="s">
        <v>8</v>
      </c>
      <c r="F412" s="23" t="s">
        <v>457</v>
      </c>
      <c r="G412" s="23" t="s">
        <v>187</v>
      </c>
      <c r="H412" s="24">
        <v>350</v>
      </c>
    </row>
    <row r="413" spans="1:8" x14ac:dyDescent="0.2">
      <c r="A413" s="23">
        <v>412</v>
      </c>
      <c r="B413" s="23" t="s">
        <v>897</v>
      </c>
      <c r="C413" s="23">
        <v>3.8</v>
      </c>
      <c r="D413" s="23">
        <v>113</v>
      </c>
      <c r="E413" s="23" t="s">
        <v>8</v>
      </c>
      <c r="F413" s="23" t="s">
        <v>249</v>
      </c>
      <c r="G413" s="23" t="s">
        <v>66</v>
      </c>
      <c r="H413" s="24">
        <v>25000</v>
      </c>
    </row>
    <row r="414" spans="1:8" x14ac:dyDescent="0.2">
      <c r="A414" s="23">
        <v>413</v>
      </c>
      <c r="B414" s="23" t="s">
        <v>898</v>
      </c>
      <c r="C414" s="23">
        <v>3.8</v>
      </c>
      <c r="D414" s="23">
        <v>112</v>
      </c>
      <c r="E414" s="23" t="s">
        <v>17</v>
      </c>
      <c r="F414" s="23" t="s">
        <v>229</v>
      </c>
      <c r="G414" s="23" t="s">
        <v>170</v>
      </c>
      <c r="H414" s="24">
        <v>3500</v>
      </c>
    </row>
    <row r="415" spans="1:8" x14ac:dyDescent="0.2">
      <c r="A415" s="23">
        <v>414</v>
      </c>
      <c r="B415" s="23" t="s">
        <v>899</v>
      </c>
      <c r="C415" s="23">
        <v>3.9</v>
      </c>
      <c r="D415" s="23">
        <v>112</v>
      </c>
      <c r="E415" s="23" t="s">
        <v>17</v>
      </c>
      <c r="F415" s="23" t="s">
        <v>221</v>
      </c>
      <c r="G415" s="23" t="s">
        <v>70</v>
      </c>
      <c r="H415" s="24">
        <v>3500</v>
      </c>
    </row>
    <row r="416" spans="1:8" x14ac:dyDescent="0.2">
      <c r="A416" s="23">
        <v>415</v>
      </c>
      <c r="B416" s="23" t="s">
        <v>900</v>
      </c>
      <c r="C416" s="23">
        <v>4.3</v>
      </c>
      <c r="D416" s="23">
        <v>112</v>
      </c>
      <c r="E416" s="23" t="s">
        <v>17</v>
      </c>
      <c r="F416" s="23" t="s">
        <v>249</v>
      </c>
      <c r="G416" s="23" t="s">
        <v>26</v>
      </c>
      <c r="H416" s="24">
        <v>350</v>
      </c>
    </row>
    <row r="417" spans="1:8" x14ac:dyDescent="0.2">
      <c r="A417" s="23">
        <v>416</v>
      </c>
      <c r="B417" s="23" t="s">
        <v>901</v>
      </c>
      <c r="C417" s="23">
        <v>4.3</v>
      </c>
      <c r="D417" s="23">
        <v>111</v>
      </c>
      <c r="E417" s="23" t="s">
        <v>17</v>
      </c>
      <c r="F417" s="23" t="s">
        <v>257</v>
      </c>
      <c r="G417" s="23" t="s">
        <v>86</v>
      </c>
      <c r="H417" s="24">
        <v>850</v>
      </c>
    </row>
    <row r="418" spans="1:8" x14ac:dyDescent="0.2">
      <c r="A418" s="23">
        <v>417</v>
      </c>
      <c r="B418" s="23" t="s">
        <v>902</v>
      </c>
      <c r="C418" s="23">
        <v>3.9</v>
      </c>
      <c r="D418" s="23">
        <v>111</v>
      </c>
      <c r="E418" s="23" t="s">
        <v>17</v>
      </c>
      <c r="F418" s="23" t="s">
        <v>257</v>
      </c>
      <c r="G418" s="23" t="s">
        <v>47</v>
      </c>
      <c r="H418" s="24">
        <v>150</v>
      </c>
    </row>
    <row r="419" spans="1:8" x14ac:dyDescent="0.2">
      <c r="A419" s="23">
        <v>418</v>
      </c>
      <c r="B419" s="23" t="s">
        <v>903</v>
      </c>
      <c r="C419" s="23">
        <v>4.5999999999999996</v>
      </c>
      <c r="D419" s="23">
        <v>110</v>
      </c>
      <c r="E419" s="23" t="s">
        <v>17</v>
      </c>
      <c r="F419" s="23" t="s">
        <v>425</v>
      </c>
      <c r="G419" s="23" t="s">
        <v>64</v>
      </c>
      <c r="H419" s="24">
        <v>3500</v>
      </c>
    </row>
    <row r="420" spans="1:8" x14ac:dyDescent="0.2">
      <c r="A420" s="23">
        <v>419</v>
      </c>
      <c r="B420" s="23" t="s">
        <v>904</v>
      </c>
      <c r="C420" s="23">
        <v>4</v>
      </c>
      <c r="D420" s="23">
        <v>110</v>
      </c>
      <c r="E420" s="23" t="s">
        <v>17</v>
      </c>
      <c r="F420" s="23" t="s">
        <v>268</v>
      </c>
      <c r="G420" s="23" t="s">
        <v>9</v>
      </c>
      <c r="H420" s="24">
        <v>3500</v>
      </c>
    </row>
    <row r="421" spans="1:8" x14ac:dyDescent="0.2">
      <c r="A421" s="23">
        <v>420</v>
      </c>
      <c r="B421" s="23" t="s">
        <v>905</v>
      </c>
      <c r="C421" s="23">
        <v>3.8</v>
      </c>
      <c r="D421" s="23">
        <v>110</v>
      </c>
      <c r="E421" s="23" t="s">
        <v>17</v>
      </c>
      <c r="F421" s="23" t="s">
        <v>188</v>
      </c>
      <c r="G421" s="23" t="s">
        <v>143</v>
      </c>
      <c r="H421" s="24">
        <v>850</v>
      </c>
    </row>
    <row r="422" spans="1:8" x14ac:dyDescent="0.2">
      <c r="A422" s="23">
        <v>421</v>
      </c>
      <c r="B422" s="23" t="s">
        <v>906</v>
      </c>
      <c r="C422" s="23">
        <v>2.7</v>
      </c>
      <c r="D422" s="23">
        <v>110</v>
      </c>
      <c r="E422" s="23" t="s">
        <v>8</v>
      </c>
      <c r="F422" s="23" t="s">
        <v>249</v>
      </c>
      <c r="G422" s="23" t="s">
        <v>9</v>
      </c>
      <c r="H422" s="24">
        <v>150</v>
      </c>
    </row>
    <row r="423" spans="1:8" x14ac:dyDescent="0.2">
      <c r="A423" s="23">
        <v>422</v>
      </c>
      <c r="B423" s="23" t="s">
        <v>907</v>
      </c>
      <c r="C423" s="23">
        <v>3.9</v>
      </c>
      <c r="D423" s="23">
        <v>109</v>
      </c>
      <c r="E423" s="23" t="s">
        <v>17</v>
      </c>
      <c r="F423" s="23" t="s">
        <v>249</v>
      </c>
      <c r="G423" s="23" t="s">
        <v>36</v>
      </c>
      <c r="H423" s="24">
        <v>850</v>
      </c>
    </row>
    <row r="424" spans="1:8" x14ac:dyDescent="0.2">
      <c r="A424" s="23">
        <v>423</v>
      </c>
      <c r="B424" s="23" t="s">
        <v>908</v>
      </c>
      <c r="C424" s="23">
        <v>3</v>
      </c>
      <c r="D424" s="23">
        <v>109</v>
      </c>
      <c r="E424" s="23" t="s">
        <v>17</v>
      </c>
      <c r="F424" s="23" t="s">
        <v>248</v>
      </c>
      <c r="G424" s="23" t="s">
        <v>112</v>
      </c>
      <c r="H424" s="24">
        <v>18568</v>
      </c>
    </row>
    <row r="425" spans="1:8" x14ac:dyDescent="0.2">
      <c r="A425" s="23">
        <v>424</v>
      </c>
      <c r="B425" s="23" t="s">
        <v>909</v>
      </c>
      <c r="C425" s="23">
        <v>3.8</v>
      </c>
      <c r="D425" s="23">
        <v>109</v>
      </c>
      <c r="E425" s="23" t="s">
        <v>17</v>
      </c>
      <c r="F425" s="23" t="s">
        <v>247</v>
      </c>
      <c r="G425" s="23" t="s">
        <v>33</v>
      </c>
      <c r="H425" s="24">
        <v>850</v>
      </c>
    </row>
    <row r="426" spans="1:8" x14ac:dyDescent="0.2">
      <c r="A426" s="23">
        <v>425</v>
      </c>
      <c r="B426" s="23" t="s">
        <v>910</v>
      </c>
      <c r="C426" s="23">
        <v>4.4000000000000004</v>
      </c>
      <c r="D426" s="23">
        <v>108</v>
      </c>
      <c r="E426" s="23" t="s">
        <v>8</v>
      </c>
      <c r="F426" s="23" t="s">
        <v>232</v>
      </c>
      <c r="G426" s="23" t="s">
        <v>70</v>
      </c>
      <c r="H426" s="24">
        <v>850</v>
      </c>
    </row>
    <row r="427" spans="1:8" x14ac:dyDescent="0.2">
      <c r="A427" s="23">
        <v>426</v>
      </c>
      <c r="B427" s="23" t="s">
        <v>911</v>
      </c>
      <c r="C427" s="23">
        <v>4</v>
      </c>
      <c r="D427" s="23">
        <v>108</v>
      </c>
      <c r="E427" s="23" t="s">
        <v>8</v>
      </c>
      <c r="F427" s="23" t="s">
        <v>320</v>
      </c>
      <c r="G427" s="23" t="s">
        <v>190</v>
      </c>
      <c r="H427" s="24">
        <v>3500</v>
      </c>
    </row>
    <row r="428" spans="1:8" x14ac:dyDescent="0.2">
      <c r="A428" s="23">
        <v>427</v>
      </c>
      <c r="B428" s="23" t="s">
        <v>912</v>
      </c>
      <c r="C428" s="23">
        <v>4.0999999999999996</v>
      </c>
      <c r="D428" s="23">
        <v>108</v>
      </c>
      <c r="E428" s="23" t="s">
        <v>17</v>
      </c>
      <c r="F428" s="23" t="s">
        <v>458</v>
      </c>
      <c r="G428" s="23" t="s">
        <v>107</v>
      </c>
      <c r="H428" s="24">
        <v>25000</v>
      </c>
    </row>
    <row r="429" spans="1:8" x14ac:dyDescent="0.2">
      <c r="A429" s="23">
        <v>428</v>
      </c>
      <c r="B429" s="23" t="s">
        <v>913</v>
      </c>
      <c r="C429" s="23">
        <v>3.8</v>
      </c>
      <c r="D429" s="23">
        <v>107</v>
      </c>
      <c r="E429" s="23" t="s">
        <v>17</v>
      </c>
      <c r="F429" s="23" t="s">
        <v>249</v>
      </c>
      <c r="G429" s="23" t="s">
        <v>103</v>
      </c>
      <c r="H429" s="24">
        <v>3500</v>
      </c>
    </row>
    <row r="430" spans="1:8" x14ac:dyDescent="0.2">
      <c r="A430" s="23">
        <v>429</v>
      </c>
      <c r="B430" s="23" t="s">
        <v>914</v>
      </c>
      <c r="C430" s="23">
        <v>4.2</v>
      </c>
      <c r="D430" s="23">
        <v>106</v>
      </c>
      <c r="E430" s="23" t="s">
        <v>17</v>
      </c>
      <c r="F430" s="23" t="s">
        <v>284</v>
      </c>
      <c r="G430" s="23" t="s">
        <v>47</v>
      </c>
      <c r="H430" s="24">
        <v>3500</v>
      </c>
    </row>
    <row r="431" spans="1:8" x14ac:dyDescent="0.2">
      <c r="A431" s="23">
        <v>430</v>
      </c>
      <c r="B431" s="23" t="s">
        <v>915</v>
      </c>
      <c r="C431" s="23">
        <v>4</v>
      </c>
      <c r="D431" s="23">
        <v>106</v>
      </c>
      <c r="E431" s="23" t="s">
        <v>8</v>
      </c>
      <c r="F431" s="23" t="s">
        <v>249</v>
      </c>
      <c r="G431" s="23" t="s">
        <v>14</v>
      </c>
      <c r="H431" s="24">
        <v>150</v>
      </c>
    </row>
    <row r="432" spans="1:8" x14ac:dyDescent="0.2">
      <c r="A432" s="23">
        <v>431</v>
      </c>
      <c r="B432" s="23" t="s">
        <v>916</v>
      </c>
      <c r="C432" s="23">
        <v>3.9</v>
      </c>
      <c r="D432" s="23">
        <v>106</v>
      </c>
      <c r="E432" s="23" t="s">
        <v>17</v>
      </c>
      <c r="F432" s="23" t="s">
        <v>290</v>
      </c>
      <c r="G432" s="23" t="s">
        <v>18</v>
      </c>
      <c r="H432" s="24">
        <v>850</v>
      </c>
    </row>
    <row r="433" spans="1:8" x14ac:dyDescent="0.2">
      <c r="A433" s="23">
        <v>432</v>
      </c>
      <c r="B433" s="23" t="s">
        <v>917</v>
      </c>
      <c r="C433" s="23">
        <v>4.2</v>
      </c>
      <c r="D433" s="23">
        <v>105</v>
      </c>
      <c r="E433" s="23" t="s">
        <v>17</v>
      </c>
      <c r="F433" s="23" t="s">
        <v>459</v>
      </c>
      <c r="G433" s="23" t="s">
        <v>126</v>
      </c>
      <c r="H433" s="24">
        <v>25000</v>
      </c>
    </row>
    <row r="434" spans="1:8" x14ac:dyDescent="0.2">
      <c r="A434" s="23">
        <v>433</v>
      </c>
      <c r="B434" s="23" t="s">
        <v>918</v>
      </c>
      <c r="C434" s="23">
        <v>4.3</v>
      </c>
      <c r="D434" s="23">
        <v>105</v>
      </c>
      <c r="E434" s="23" t="s">
        <v>44</v>
      </c>
      <c r="F434" s="23" t="s">
        <v>249</v>
      </c>
      <c r="G434" s="23" t="s">
        <v>113</v>
      </c>
      <c r="H434" s="24">
        <v>3500</v>
      </c>
    </row>
    <row r="435" spans="1:8" x14ac:dyDescent="0.2">
      <c r="A435" s="23">
        <v>434</v>
      </c>
      <c r="B435" s="23" t="s">
        <v>919</v>
      </c>
      <c r="C435" s="23">
        <v>4.3</v>
      </c>
      <c r="D435" s="23">
        <v>104</v>
      </c>
      <c r="E435" s="23" t="s">
        <v>8</v>
      </c>
      <c r="F435" s="23" t="s">
        <v>430</v>
      </c>
      <c r="G435" s="23" t="s">
        <v>191</v>
      </c>
      <c r="H435" s="24">
        <v>350</v>
      </c>
    </row>
    <row r="436" spans="1:8" x14ac:dyDescent="0.2">
      <c r="A436" s="23">
        <v>435</v>
      </c>
      <c r="B436" s="23" t="s">
        <v>920</v>
      </c>
      <c r="C436" s="23">
        <v>3.8</v>
      </c>
      <c r="D436" s="23">
        <v>104</v>
      </c>
      <c r="E436" s="23" t="s">
        <v>17</v>
      </c>
      <c r="F436" s="23" t="s">
        <v>431</v>
      </c>
      <c r="G436" s="23" t="s">
        <v>9</v>
      </c>
      <c r="H436" s="24">
        <v>3500</v>
      </c>
    </row>
    <row r="437" spans="1:8" x14ac:dyDescent="0.2">
      <c r="A437" s="23">
        <v>436</v>
      </c>
      <c r="B437" s="23" t="s">
        <v>921</v>
      </c>
      <c r="C437" s="23">
        <v>3</v>
      </c>
      <c r="D437" s="23">
        <v>103</v>
      </c>
      <c r="E437" s="23" t="s">
        <v>17</v>
      </c>
      <c r="F437" s="23" t="s">
        <v>257</v>
      </c>
      <c r="G437" s="23" t="s">
        <v>19</v>
      </c>
      <c r="H437" s="24">
        <v>150</v>
      </c>
    </row>
    <row r="438" spans="1:8" x14ac:dyDescent="0.2">
      <c r="A438" s="23">
        <v>437</v>
      </c>
      <c r="B438" s="23" t="s">
        <v>922</v>
      </c>
      <c r="C438" s="23">
        <v>3.5</v>
      </c>
      <c r="D438" s="23">
        <v>103</v>
      </c>
      <c r="E438" s="23" t="s">
        <v>17</v>
      </c>
      <c r="F438" s="23" t="s">
        <v>222</v>
      </c>
      <c r="G438" s="23" t="s">
        <v>96</v>
      </c>
      <c r="H438" s="24">
        <v>850</v>
      </c>
    </row>
    <row r="439" spans="1:8" x14ac:dyDescent="0.2">
      <c r="A439" s="23">
        <v>438</v>
      </c>
      <c r="B439" s="23" t="s">
        <v>923</v>
      </c>
      <c r="C439" s="23">
        <v>4</v>
      </c>
      <c r="D439" s="23">
        <v>103</v>
      </c>
      <c r="E439" s="23" t="s">
        <v>17</v>
      </c>
      <c r="F439" s="23" t="s">
        <v>367</v>
      </c>
      <c r="G439" s="23" t="s">
        <v>192</v>
      </c>
      <c r="H439" s="24">
        <v>150</v>
      </c>
    </row>
    <row r="440" spans="1:8" x14ac:dyDescent="0.2">
      <c r="A440" s="23">
        <v>439</v>
      </c>
      <c r="B440" s="23" t="s">
        <v>924</v>
      </c>
      <c r="C440" s="23">
        <v>4.0999999999999996</v>
      </c>
      <c r="D440" s="23">
        <v>103</v>
      </c>
      <c r="E440" s="23" t="s">
        <v>17</v>
      </c>
      <c r="F440" s="23" t="s">
        <v>368</v>
      </c>
      <c r="G440" s="23" t="s">
        <v>150</v>
      </c>
      <c r="H440" s="24">
        <v>150</v>
      </c>
    </row>
    <row r="441" spans="1:8" x14ac:dyDescent="0.2">
      <c r="A441" s="23">
        <v>440</v>
      </c>
      <c r="B441" s="23" t="s">
        <v>925</v>
      </c>
      <c r="C441" s="23">
        <v>3.8</v>
      </c>
      <c r="D441" s="23">
        <v>102</v>
      </c>
      <c r="E441" s="23" t="s">
        <v>17</v>
      </c>
      <c r="F441" s="23" t="s">
        <v>460</v>
      </c>
      <c r="G441" s="23" t="s">
        <v>150</v>
      </c>
      <c r="H441" s="24">
        <v>850</v>
      </c>
    </row>
    <row r="442" spans="1:8" x14ac:dyDescent="0.2">
      <c r="A442" s="23">
        <v>441</v>
      </c>
      <c r="B442" s="23" t="s">
        <v>926</v>
      </c>
      <c r="C442" s="23">
        <v>4.0999999999999996</v>
      </c>
      <c r="D442" s="23">
        <v>102</v>
      </c>
      <c r="E442" s="23" t="s">
        <v>169</v>
      </c>
      <c r="F442" s="23" t="s">
        <v>257</v>
      </c>
      <c r="G442" s="23" t="s">
        <v>74</v>
      </c>
      <c r="H442" s="24">
        <v>350</v>
      </c>
    </row>
    <row r="443" spans="1:8" x14ac:dyDescent="0.2">
      <c r="A443" s="23">
        <v>442</v>
      </c>
      <c r="B443" s="23" t="s">
        <v>927</v>
      </c>
      <c r="C443" s="23">
        <v>4</v>
      </c>
      <c r="D443" s="23">
        <v>101</v>
      </c>
      <c r="E443" s="23" t="s">
        <v>17</v>
      </c>
      <c r="F443" s="23" t="s">
        <v>431</v>
      </c>
      <c r="G443" s="23" t="s">
        <v>57</v>
      </c>
      <c r="H443" s="24">
        <v>850</v>
      </c>
    </row>
    <row r="444" spans="1:8" x14ac:dyDescent="0.2">
      <c r="A444" s="23">
        <v>443</v>
      </c>
      <c r="B444" s="23" t="s">
        <v>928</v>
      </c>
      <c r="C444" s="23">
        <v>4.2</v>
      </c>
      <c r="D444" s="23">
        <v>101</v>
      </c>
      <c r="E444" s="23" t="s">
        <v>8</v>
      </c>
      <c r="F444" s="23" t="s">
        <v>257</v>
      </c>
      <c r="G444" s="23" t="s">
        <v>121</v>
      </c>
      <c r="H444" s="24">
        <v>25000</v>
      </c>
    </row>
    <row r="445" spans="1:8" x14ac:dyDescent="0.2">
      <c r="A445" s="23">
        <v>444</v>
      </c>
      <c r="B445" s="23" t="s">
        <v>929</v>
      </c>
      <c r="C445" s="23">
        <v>3.8</v>
      </c>
      <c r="D445" s="23">
        <v>101</v>
      </c>
      <c r="E445" s="23" t="s">
        <v>17</v>
      </c>
      <c r="F445" s="23" t="s">
        <v>461</v>
      </c>
      <c r="G445" s="23" t="s">
        <v>12</v>
      </c>
      <c r="H445" s="24">
        <v>3500</v>
      </c>
    </row>
    <row r="446" spans="1:8" x14ac:dyDescent="0.2">
      <c r="A446" s="23">
        <v>445</v>
      </c>
      <c r="B446" s="23" t="s">
        <v>930</v>
      </c>
      <c r="C446" s="23">
        <v>3.5</v>
      </c>
      <c r="D446" s="23">
        <v>100</v>
      </c>
      <c r="E446" s="23" t="s">
        <v>17</v>
      </c>
      <c r="F446" s="23" t="s">
        <v>232</v>
      </c>
      <c r="G446" s="23" t="s">
        <v>12</v>
      </c>
      <c r="H446" s="24">
        <v>3500</v>
      </c>
    </row>
    <row r="447" spans="1:8" x14ac:dyDescent="0.2">
      <c r="A447" s="23">
        <v>446</v>
      </c>
      <c r="B447" s="23" t="s">
        <v>931</v>
      </c>
      <c r="C447" s="23">
        <v>4</v>
      </c>
      <c r="D447" s="23">
        <v>100</v>
      </c>
      <c r="E447" s="23" t="s">
        <v>17</v>
      </c>
      <c r="F447" s="23" t="s">
        <v>431</v>
      </c>
      <c r="G447" s="23" t="s">
        <v>83</v>
      </c>
      <c r="H447" s="24">
        <v>150</v>
      </c>
    </row>
    <row r="448" spans="1:8" x14ac:dyDescent="0.2">
      <c r="A448" s="23">
        <v>447</v>
      </c>
      <c r="B448" s="23" t="s">
        <v>932</v>
      </c>
      <c r="C448" s="23">
        <v>3.1</v>
      </c>
      <c r="D448" s="23">
        <v>100</v>
      </c>
      <c r="E448" s="23" t="s">
        <v>17</v>
      </c>
      <c r="F448" s="23" t="s">
        <v>249</v>
      </c>
      <c r="G448" s="23" t="s">
        <v>18</v>
      </c>
      <c r="H448" s="24">
        <v>850</v>
      </c>
    </row>
    <row r="449" spans="1:8" x14ac:dyDescent="0.2">
      <c r="A449" s="23">
        <v>448</v>
      </c>
      <c r="B449" s="23" t="s">
        <v>933</v>
      </c>
      <c r="C449" s="23">
        <v>3.7</v>
      </c>
      <c r="D449" s="23">
        <v>100</v>
      </c>
      <c r="E449" s="23" t="s">
        <v>8</v>
      </c>
      <c r="F449" s="23" t="s">
        <v>369</v>
      </c>
      <c r="G449" s="23" t="s">
        <v>173</v>
      </c>
      <c r="H449" s="24">
        <v>3500</v>
      </c>
    </row>
    <row r="450" spans="1:8" x14ac:dyDescent="0.2">
      <c r="A450" s="23">
        <v>449</v>
      </c>
      <c r="B450" s="23" t="s">
        <v>934</v>
      </c>
      <c r="C450" s="23">
        <v>4.5</v>
      </c>
      <c r="D450" s="23">
        <v>99</v>
      </c>
      <c r="E450" s="23" t="s">
        <v>17</v>
      </c>
      <c r="F450" s="23" t="s">
        <v>304</v>
      </c>
      <c r="G450" s="23" t="s">
        <v>18</v>
      </c>
      <c r="H450" s="24">
        <v>350</v>
      </c>
    </row>
    <row r="451" spans="1:8" x14ac:dyDescent="0.2">
      <c r="A451" s="23">
        <v>450</v>
      </c>
      <c r="B451" s="23" t="s">
        <v>935</v>
      </c>
      <c r="C451" s="23">
        <v>4.0999999999999996</v>
      </c>
      <c r="D451" s="23">
        <v>99</v>
      </c>
      <c r="E451" s="23" t="s">
        <v>17</v>
      </c>
      <c r="F451" s="23" t="s">
        <v>249</v>
      </c>
      <c r="G451" s="23" t="s">
        <v>29</v>
      </c>
      <c r="H451" s="24">
        <v>150</v>
      </c>
    </row>
    <row r="452" spans="1:8" x14ac:dyDescent="0.2">
      <c r="A452" s="23">
        <v>451</v>
      </c>
      <c r="B452" s="23" t="s">
        <v>936</v>
      </c>
      <c r="C452" s="23">
        <v>4.4000000000000004</v>
      </c>
      <c r="D452" s="23">
        <v>99</v>
      </c>
      <c r="E452" s="23" t="s">
        <v>8</v>
      </c>
      <c r="F452" s="23" t="s">
        <v>539</v>
      </c>
      <c r="G452" s="23" t="s">
        <v>123</v>
      </c>
      <c r="H452" s="24">
        <v>25000</v>
      </c>
    </row>
    <row r="453" spans="1:8" x14ac:dyDescent="0.2">
      <c r="A453" s="23">
        <v>452</v>
      </c>
      <c r="B453" s="23" t="s">
        <v>937</v>
      </c>
      <c r="C453" s="23">
        <v>4.0999999999999996</v>
      </c>
      <c r="D453" s="23">
        <v>98</v>
      </c>
      <c r="E453" s="23" t="s">
        <v>17</v>
      </c>
      <c r="F453" s="23" t="s">
        <v>421</v>
      </c>
      <c r="G453" s="23" t="s">
        <v>96</v>
      </c>
      <c r="H453" s="24">
        <v>150</v>
      </c>
    </row>
    <row r="454" spans="1:8" x14ac:dyDescent="0.2">
      <c r="A454" s="23">
        <v>453</v>
      </c>
      <c r="B454" s="23" t="s">
        <v>938</v>
      </c>
      <c r="C454" s="23">
        <v>4.0999999999999996</v>
      </c>
      <c r="D454" s="23">
        <v>98</v>
      </c>
      <c r="E454" s="23" t="s">
        <v>8</v>
      </c>
      <c r="F454" s="23" t="s">
        <v>268</v>
      </c>
      <c r="G454" s="23" t="s">
        <v>97</v>
      </c>
      <c r="H454" s="24">
        <v>850</v>
      </c>
    </row>
    <row r="455" spans="1:8" x14ac:dyDescent="0.2">
      <c r="A455" s="23">
        <v>454</v>
      </c>
      <c r="B455" s="23" t="s">
        <v>939</v>
      </c>
      <c r="C455" s="23">
        <v>4.2</v>
      </c>
      <c r="D455" s="23">
        <v>98</v>
      </c>
      <c r="E455" s="23" t="s">
        <v>17</v>
      </c>
      <c r="F455" s="23" t="s">
        <v>249</v>
      </c>
      <c r="G455" s="23" t="s">
        <v>96</v>
      </c>
      <c r="H455" s="24">
        <v>150</v>
      </c>
    </row>
    <row r="456" spans="1:8" x14ac:dyDescent="0.2">
      <c r="A456" s="23">
        <v>455</v>
      </c>
      <c r="B456" s="23" t="s">
        <v>940</v>
      </c>
      <c r="C456" s="23">
        <v>4.2</v>
      </c>
      <c r="D456" s="23">
        <v>97</v>
      </c>
      <c r="E456" s="23" t="s">
        <v>17</v>
      </c>
      <c r="F456" s="23" t="s">
        <v>268</v>
      </c>
      <c r="G456" s="23" t="s">
        <v>27</v>
      </c>
      <c r="H456" s="24">
        <v>850</v>
      </c>
    </row>
    <row r="457" spans="1:8" x14ac:dyDescent="0.2">
      <c r="A457" s="23">
        <v>456</v>
      </c>
      <c r="B457" s="23" t="s">
        <v>941</v>
      </c>
      <c r="C457" s="23">
        <v>3.5</v>
      </c>
      <c r="D457" s="23">
        <v>97</v>
      </c>
      <c r="E457" s="23" t="s">
        <v>8</v>
      </c>
      <c r="F457" s="23" t="s">
        <v>539</v>
      </c>
      <c r="G457" s="23" t="s">
        <v>195</v>
      </c>
      <c r="H457" s="24">
        <v>7500</v>
      </c>
    </row>
    <row r="458" spans="1:8" x14ac:dyDescent="0.2">
      <c r="A458" s="23">
        <v>457</v>
      </c>
      <c r="B458" s="23" t="s">
        <v>942</v>
      </c>
      <c r="C458" s="23">
        <v>3.5</v>
      </c>
      <c r="D458" s="23">
        <v>97</v>
      </c>
      <c r="E458" s="23" t="s">
        <v>8</v>
      </c>
      <c r="F458" s="23" t="s">
        <v>232</v>
      </c>
      <c r="G458" s="23" t="s">
        <v>103</v>
      </c>
      <c r="H458" s="24">
        <v>850</v>
      </c>
    </row>
    <row r="459" spans="1:8" x14ac:dyDescent="0.2">
      <c r="A459" s="23">
        <v>458</v>
      </c>
      <c r="B459" s="23" t="s">
        <v>943</v>
      </c>
      <c r="C459" s="23">
        <v>3.7</v>
      </c>
      <c r="D459" s="23">
        <v>96</v>
      </c>
      <c r="E459" s="23" t="s">
        <v>8</v>
      </c>
      <c r="F459" s="23" t="s">
        <v>249</v>
      </c>
      <c r="G459" s="23" t="s">
        <v>183</v>
      </c>
      <c r="H459" s="24">
        <v>850</v>
      </c>
    </row>
    <row r="460" spans="1:8" x14ac:dyDescent="0.2">
      <c r="A460" s="23">
        <v>459</v>
      </c>
      <c r="B460" s="23" t="s">
        <v>944</v>
      </c>
      <c r="C460" s="23">
        <v>3.4</v>
      </c>
      <c r="D460" s="23">
        <v>96</v>
      </c>
      <c r="E460" s="23" t="s">
        <v>8</v>
      </c>
      <c r="F460" s="23" t="s">
        <v>444</v>
      </c>
      <c r="G460" s="23" t="s">
        <v>60</v>
      </c>
      <c r="H460" s="24">
        <v>150</v>
      </c>
    </row>
    <row r="461" spans="1:8" x14ac:dyDescent="0.2">
      <c r="A461" s="23">
        <v>460</v>
      </c>
      <c r="B461" s="23" t="s">
        <v>945</v>
      </c>
      <c r="C461" s="23">
        <v>4.0999999999999996</v>
      </c>
      <c r="D461" s="23">
        <v>96</v>
      </c>
      <c r="E461" s="23" t="s">
        <v>17</v>
      </c>
      <c r="F461" s="23" t="s">
        <v>462</v>
      </c>
      <c r="G461" s="23" t="s">
        <v>196</v>
      </c>
      <c r="H461" s="24">
        <v>350</v>
      </c>
    </row>
    <row r="462" spans="1:8" x14ac:dyDescent="0.2">
      <c r="A462" s="23">
        <v>461</v>
      </c>
      <c r="B462" s="23" t="s">
        <v>946</v>
      </c>
      <c r="C462" s="23">
        <v>4.5</v>
      </c>
      <c r="D462" s="23">
        <v>95</v>
      </c>
      <c r="E462" s="23" t="s">
        <v>17</v>
      </c>
      <c r="F462" s="23" t="s">
        <v>229</v>
      </c>
      <c r="G462" s="23" t="s">
        <v>19</v>
      </c>
      <c r="H462" s="24">
        <v>150</v>
      </c>
    </row>
    <row r="463" spans="1:8" x14ac:dyDescent="0.2">
      <c r="A463" s="23">
        <v>462</v>
      </c>
      <c r="B463" s="23" t="s">
        <v>947</v>
      </c>
      <c r="C463" s="23">
        <v>4.3</v>
      </c>
      <c r="D463" s="23">
        <v>95</v>
      </c>
      <c r="E463" s="23" t="s">
        <v>8</v>
      </c>
      <c r="F463" s="23" t="s">
        <v>296</v>
      </c>
      <c r="G463" s="23" t="s">
        <v>144</v>
      </c>
      <c r="H463" s="24">
        <v>350</v>
      </c>
    </row>
    <row r="464" spans="1:8" x14ac:dyDescent="0.2">
      <c r="A464" s="23">
        <v>463</v>
      </c>
      <c r="B464" s="23" t="s">
        <v>948</v>
      </c>
      <c r="C464" s="23">
        <v>4</v>
      </c>
      <c r="D464" s="23">
        <v>95</v>
      </c>
      <c r="E464" s="23" t="s">
        <v>17</v>
      </c>
      <c r="F464" s="23" t="s">
        <v>207</v>
      </c>
      <c r="G464" s="23" t="s">
        <v>197</v>
      </c>
      <c r="H464" s="24">
        <v>150</v>
      </c>
    </row>
    <row r="465" spans="1:8" x14ac:dyDescent="0.2">
      <c r="A465" s="23">
        <v>464</v>
      </c>
      <c r="B465" s="23" t="s">
        <v>949</v>
      </c>
      <c r="C465" s="23">
        <v>3.8</v>
      </c>
      <c r="D465" s="23">
        <v>94</v>
      </c>
      <c r="E465" s="23" t="s">
        <v>17</v>
      </c>
      <c r="F465" s="23" t="s">
        <v>272</v>
      </c>
      <c r="G465" s="23" t="s">
        <v>112</v>
      </c>
      <c r="H465" s="24">
        <v>350</v>
      </c>
    </row>
    <row r="466" spans="1:8" x14ac:dyDescent="0.2">
      <c r="A466" s="23">
        <v>465</v>
      </c>
      <c r="B466" s="23" t="s">
        <v>950</v>
      </c>
      <c r="C466" s="23">
        <v>4.4000000000000004</v>
      </c>
      <c r="D466" s="23">
        <v>94</v>
      </c>
      <c r="E466" s="23" t="s">
        <v>17</v>
      </c>
      <c r="F466" s="23" t="s">
        <v>370</v>
      </c>
      <c r="G466" s="23" t="s">
        <v>120</v>
      </c>
      <c r="H466" s="24">
        <v>850</v>
      </c>
    </row>
    <row r="467" spans="1:8" x14ac:dyDescent="0.2">
      <c r="A467" s="23">
        <v>466</v>
      </c>
      <c r="B467" s="23" t="s">
        <v>794</v>
      </c>
      <c r="C467" s="23">
        <v>4.5</v>
      </c>
      <c r="D467" s="23">
        <v>94</v>
      </c>
      <c r="E467" s="23" t="s">
        <v>17</v>
      </c>
      <c r="F467" s="23" t="s">
        <v>428</v>
      </c>
      <c r="G467" s="23" t="s">
        <v>113</v>
      </c>
      <c r="H467" s="24">
        <v>150</v>
      </c>
    </row>
    <row r="468" spans="1:8" x14ac:dyDescent="0.2">
      <c r="A468" s="23">
        <v>467</v>
      </c>
      <c r="B468" s="23" t="s">
        <v>762</v>
      </c>
      <c r="C468" s="23">
        <v>4</v>
      </c>
      <c r="D468" s="23">
        <v>299</v>
      </c>
      <c r="E468" s="23" t="s">
        <v>17</v>
      </c>
      <c r="F468" s="23" t="s">
        <v>188</v>
      </c>
      <c r="G468" s="23" t="s">
        <v>198</v>
      </c>
      <c r="H468" s="24">
        <v>3500</v>
      </c>
    </row>
    <row r="469" spans="1:8" x14ac:dyDescent="0.2">
      <c r="A469" s="23">
        <v>468</v>
      </c>
      <c r="B469" s="23" t="s">
        <v>951</v>
      </c>
      <c r="C469" s="23">
        <v>3.3</v>
      </c>
      <c r="D469" s="23">
        <v>93</v>
      </c>
      <c r="E469" s="23" t="s">
        <v>17</v>
      </c>
      <c r="F469" s="23" t="s">
        <v>257</v>
      </c>
      <c r="G469" s="23" t="s">
        <v>199</v>
      </c>
      <c r="H469" s="24">
        <v>850</v>
      </c>
    </row>
    <row r="470" spans="1:8" x14ac:dyDescent="0.2">
      <c r="A470" s="23">
        <v>469</v>
      </c>
      <c r="B470" s="23" t="s">
        <v>952</v>
      </c>
      <c r="C470" s="23">
        <v>3.8</v>
      </c>
      <c r="D470" s="23">
        <v>93</v>
      </c>
      <c r="E470" s="23" t="s">
        <v>17</v>
      </c>
      <c r="F470" s="23" t="s">
        <v>421</v>
      </c>
      <c r="G470" s="23" t="s">
        <v>36</v>
      </c>
      <c r="H470" s="24">
        <v>3500</v>
      </c>
    </row>
    <row r="471" spans="1:8" x14ac:dyDescent="0.2">
      <c r="A471" s="23">
        <v>470</v>
      </c>
      <c r="B471" s="23" t="s">
        <v>953</v>
      </c>
      <c r="C471" s="23">
        <v>4.7</v>
      </c>
      <c r="D471" s="23">
        <v>93</v>
      </c>
      <c r="E471" s="23" t="s">
        <v>17</v>
      </c>
      <c r="F471" s="23" t="s">
        <v>431</v>
      </c>
      <c r="G471" s="23" t="s">
        <v>99</v>
      </c>
      <c r="H471" s="24">
        <v>18568</v>
      </c>
    </row>
    <row r="472" spans="1:8" x14ac:dyDescent="0.2">
      <c r="A472" s="23">
        <v>471</v>
      </c>
      <c r="B472" s="23" t="s">
        <v>813</v>
      </c>
      <c r="C472" s="23">
        <v>4.2</v>
      </c>
      <c r="D472" s="23">
        <v>93</v>
      </c>
      <c r="E472" s="23" t="s">
        <v>17</v>
      </c>
      <c r="F472" s="23" t="s">
        <v>221</v>
      </c>
      <c r="G472" s="23" t="s">
        <v>116</v>
      </c>
      <c r="H472" s="24">
        <v>350</v>
      </c>
    </row>
    <row r="473" spans="1:8" x14ac:dyDescent="0.2">
      <c r="A473" s="23">
        <v>472</v>
      </c>
      <c r="B473" s="23" t="s">
        <v>814</v>
      </c>
      <c r="C473" s="23">
        <v>3.9</v>
      </c>
      <c r="D473" s="23">
        <v>92</v>
      </c>
      <c r="E473" s="23" t="s">
        <v>17</v>
      </c>
      <c r="F473" s="23" t="s">
        <v>435</v>
      </c>
      <c r="G473" s="23" t="s">
        <v>166</v>
      </c>
      <c r="H473" s="24">
        <v>3500</v>
      </c>
    </row>
    <row r="474" spans="1:8" x14ac:dyDescent="0.2">
      <c r="A474" s="23">
        <v>473</v>
      </c>
      <c r="B474" s="23" t="s">
        <v>815</v>
      </c>
      <c r="C474" s="23">
        <v>4.8</v>
      </c>
      <c r="D474" s="23">
        <v>91</v>
      </c>
      <c r="E474" s="23" t="s">
        <v>17</v>
      </c>
      <c r="F474" s="23" t="s">
        <v>229</v>
      </c>
      <c r="G474" s="23" t="s">
        <v>60</v>
      </c>
      <c r="H474" s="24">
        <v>150</v>
      </c>
    </row>
    <row r="475" spans="1:8" x14ac:dyDescent="0.2">
      <c r="A475" s="23">
        <v>474</v>
      </c>
      <c r="B475" s="23" t="s">
        <v>816</v>
      </c>
      <c r="C475" s="23">
        <v>3.8</v>
      </c>
      <c r="D475" s="23">
        <v>91</v>
      </c>
      <c r="E475" s="23" t="s">
        <v>17</v>
      </c>
      <c r="F475" s="23" t="s">
        <v>188</v>
      </c>
      <c r="G475" s="23" t="s">
        <v>135</v>
      </c>
      <c r="H475" s="24">
        <v>350</v>
      </c>
    </row>
    <row r="476" spans="1:8" x14ac:dyDescent="0.2">
      <c r="A476" s="23">
        <v>475</v>
      </c>
      <c r="B476" s="23" t="s">
        <v>817</v>
      </c>
      <c r="C476" s="23">
        <v>3.7</v>
      </c>
      <c r="D476" s="23">
        <v>91</v>
      </c>
      <c r="E476" s="23" t="s">
        <v>17</v>
      </c>
      <c r="F476" s="23" t="s">
        <v>200</v>
      </c>
      <c r="G476" s="23" t="s">
        <v>26</v>
      </c>
      <c r="H476" s="24">
        <v>850</v>
      </c>
    </row>
    <row r="477" spans="1:8" x14ac:dyDescent="0.2">
      <c r="A477" s="23">
        <v>476</v>
      </c>
      <c r="B477" s="23" t="s">
        <v>954</v>
      </c>
      <c r="C477" s="23">
        <v>4.2</v>
      </c>
      <c r="D477" s="23">
        <v>91</v>
      </c>
      <c r="E477" s="23" t="s">
        <v>8</v>
      </c>
      <c r="F477" s="23" t="s">
        <v>299</v>
      </c>
      <c r="G477" s="23" t="s">
        <v>199</v>
      </c>
      <c r="H477" s="24">
        <v>850</v>
      </c>
    </row>
    <row r="478" spans="1:8" x14ac:dyDescent="0.2">
      <c r="A478" s="23">
        <v>477</v>
      </c>
      <c r="B478" s="23" t="s">
        <v>955</v>
      </c>
      <c r="C478" s="23">
        <v>4.4000000000000004</v>
      </c>
      <c r="D478" s="23">
        <v>91</v>
      </c>
      <c r="E478" s="23" t="s">
        <v>17</v>
      </c>
      <c r="F478" s="23" t="s">
        <v>418</v>
      </c>
      <c r="G478" s="23" t="s">
        <v>96</v>
      </c>
      <c r="H478" s="24">
        <v>150</v>
      </c>
    </row>
    <row r="479" spans="1:8" x14ac:dyDescent="0.2">
      <c r="A479" s="23">
        <v>478</v>
      </c>
      <c r="B479" s="23" t="s">
        <v>956</v>
      </c>
      <c r="C479" s="23">
        <v>4.3</v>
      </c>
      <c r="D479" s="23">
        <v>91</v>
      </c>
      <c r="E479" s="23" t="s">
        <v>17</v>
      </c>
      <c r="F479" s="23" t="s">
        <v>421</v>
      </c>
      <c r="G479" s="23" t="s">
        <v>96</v>
      </c>
      <c r="H479" s="24">
        <v>350</v>
      </c>
    </row>
    <row r="480" spans="1:8" x14ac:dyDescent="0.2">
      <c r="A480" s="23">
        <v>479</v>
      </c>
      <c r="B480" s="23" t="s">
        <v>957</v>
      </c>
      <c r="C480" s="23">
        <v>3.7</v>
      </c>
      <c r="D480" s="23">
        <v>91</v>
      </c>
      <c r="E480" s="23" t="s">
        <v>17</v>
      </c>
      <c r="F480" s="23" t="s">
        <v>421</v>
      </c>
      <c r="G480" s="23" t="s">
        <v>96</v>
      </c>
      <c r="H480" s="24">
        <v>850</v>
      </c>
    </row>
    <row r="481" spans="1:8" x14ac:dyDescent="0.2">
      <c r="A481" s="23">
        <v>480</v>
      </c>
      <c r="B481" s="23" t="s">
        <v>958</v>
      </c>
      <c r="C481" s="23">
        <v>3.6</v>
      </c>
      <c r="D481" s="23">
        <v>90</v>
      </c>
      <c r="E481" s="23" t="s">
        <v>17</v>
      </c>
      <c r="F481" s="23" t="s">
        <v>229</v>
      </c>
      <c r="G481" s="23" t="s">
        <v>19</v>
      </c>
      <c r="H481" s="24">
        <v>350</v>
      </c>
    </row>
    <row r="482" spans="1:8" x14ac:dyDescent="0.2">
      <c r="A482" s="23">
        <v>481</v>
      </c>
      <c r="B482" s="23" t="s">
        <v>959</v>
      </c>
      <c r="C482" s="23">
        <v>3.4</v>
      </c>
      <c r="D482" s="23">
        <v>89</v>
      </c>
      <c r="E482" s="23" t="s">
        <v>17</v>
      </c>
      <c r="F482" s="23" t="s">
        <v>249</v>
      </c>
      <c r="G482" s="23" t="s">
        <v>160</v>
      </c>
      <c r="H482" s="24">
        <v>150</v>
      </c>
    </row>
    <row r="483" spans="1:8" x14ac:dyDescent="0.2">
      <c r="A483" s="23">
        <v>482</v>
      </c>
      <c r="B483" s="23" t="s">
        <v>960</v>
      </c>
      <c r="C483" s="23">
        <v>3.8</v>
      </c>
      <c r="D483" s="23">
        <v>89</v>
      </c>
      <c r="E483" s="23" t="s">
        <v>17</v>
      </c>
      <c r="F483" s="23" t="s">
        <v>421</v>
      </c>
      <c r="G483" s="23" t="s">
        <v>113</v>
      </c>
      <c r="H483" s="24">
        <v>350</v>
      </c>
    </row>
    <row r="484" spans="1:8" x14ac:dyDescent="0.2">
      <c r="A484" s="23">
        <v>483</v>
      </c>
      <c r="B484" s="23" t="s">
        <v>961</v>
      </c>
      <c r="C484" s="23">
        <v>3.5</v>
      </c>
      <c r="D484" s="23">
        <v>89</v>
      </c>
      <c r="E484" s="23" t="s">
        <v>17</v>
      </c>
      <c r="F484" s="23" t="s">
        <v>428</v>
      </c>
      <c r="G484" s="23" t="s">
        <v>26</v>
      </c>
      <c r="H484" s="24">
        <v>850</v>
      </c>
    </row>
    <row r="485" spans="1:8" x14ac:dyDescent="0.2">
      <c r="A485" s="23">
        <v>484</v>
      </c>
      <c r="B485" s="23" t="s">
        <v>754</v>
      </c>
      <c r="C485" s="23">
        <v>3.9</v>
      </c>
      <c r="D485" s="23">
        <v>180</v>
      </c>
      <c r="E485" s="23" t="s">
        <v>17</v>
      </c>
      <c r="F485" s="23" t="s">
        <v>421</v>
      </c>
      <c r="G485" s="23" t="s">
        <v>163</v>
      </c>
      <c r="H485" s="24">
        <v>25000</v>
      </c>
    </row>
    <row r="486" spans="1:8" x14ac:dyDescent="0.2">
      <c r="A486" s="23">
        <v>485</v>
      </c>
      <c r="B486" s="23" t="s">
        <v>755</v>
      </c>
      <c r="C486" s="23">
        <v>3.9</v>
      </c>
      <c r="D486" s="23">
        <v>88</v>
      </c>
      <c r="E486" s="23" t="s">
        <v>17</v>
      </c>
      <c r="F486" s="23" t="s">
        <v>425</v>
      </c>
      <c r="G486" s="23" t="s">
        <v>36</v>
      </c>
      <c r="H486" s="24">
        <v>850</v>
      </c>
    </row>
    <row r="487" spans="1:8" x14ac:dyDescent="0.2">
      <c r="A487" s="23">
        <v>486</v>
      </c>
      <c r="B487" s="23" t="s">
        <v>962</v>
      </c>
      <c r="C487" s="23">
        <v>3.3</v>
      </c>
      <c r="D487" s="23">
        <v>88</v>
      </c>
      <c r="E487" s="23" t="s">
        <v>8</v>
      </c>
      <c r="F487" s="23" t="s">
        <v>222</v>
      </c>
      <c r="G487" s="23" t="s">
        <v>105</v>
      </c>
      <c r="H487" s="24">
        <v>350</v>
      </c>
    </row>
    <row r="488" spans="1:8" x14ac:dyDescent="0.2">
      <c r="A488" s="23">
        <v>487</v>
      </c>
      <c r="B488" s="23" t="s">
        <v>963</v>
      </c>
      <c r="C488" s="23">
        <v>3.7</v>
      </c>
      <c r="D488" s="23">
        <v>88</v>
      </c>
      <c r="E488" s="23" t="s">
        <v>8</v>
      </c>
      <c r="F488" s="23" t="s">
        <v>431</v>
      </c>
      <c r="G488" s="23" t="s">
        <v>153</v>
      </c>
      <c r="H488" s="24">
        <v>850</v>
      </c>
    </row>
    <row r="489" spans="1:8" x14ac:dyDescent="0.2">
      <c r="A489" s="23">
        <v>488</v>
      </c>
      <c r="B489" s="23" t="s">
        <v>964</v>
      </c>
      <c r="C489" s="23">
        <v>4.0999999999999996</v>
      </c>
      <c r="D489" s="23">
        <v>88</v>
      </c>
      <c r="E489" s="23" t="s">
        <v>17</v>
      </c>
      <c r="F489" s="23" t="s">
        <v>463</v>
      </c>
      <c r="G489" s="23" t="s">
        <v>9</v>
      </c>
      <c r="H489" s="24">
        <v>150</v>
      </c>
    </row>
    <row r="490" spans="1:8" x14ac:dyDescent="0.2">
      <c r="A490" s="23">
        <v>489</v>
      </c>
      <c r="B490" s="23" t="s">
        <v>965</v>
      </c>
      <c r="C490" s="23">
        <v>3.8</v>
      </c>
      <c r="D490" s="23">
        <v>88</v>
      </c>
      <c r="E490" s="23" t="s">
        <v>17</v>
      </c>
      <c r="F490" s="23" t="s">
        <v>232</v>
      </c>
      <c r="G490" s="23" t="s">
        <v>113</v>
      </c>
      <c r="H490" s="24">
        <v>150</v>
      </c>
    </row>
    <row r="491" spans="1:8" x14ac:dyDescent="0.2">
      <c r="A491" s="23">
        <v>490</v>
      </c>
      <c r="B491" s="23" t="s">
        <v>966</v>
      </c>
      <c r="C491" s="23">
        <v>3.5</v>
      </c>
      <c r="D491" s="23">
        <v>87</v>
      </c>
      <c r="E491" s="23" t="s">
        <v>8</v>
      </c>
      <c r="F491" s="23" t="s">
        <v>444</v>
      </c>
      <c r="G491" s="23" t="s">
        <v>26</v>
      </c>
      <c r="H491" s="24">
        <v>350</v>
      </c>
    </row>
    <row r="492" spans="1:8" x14ac:dyDescent="0.2">
      <c r="A492" s="23">
        <v>491</v>
      </c>
      <c r="B492" s="23" t="s">
        <v>967</v>
      </c>
      <c r="C492" s="23">
        <v>3.9</v>
      </c>
      <c r="D492" s="23">
        <v>87</v>
      </c>
      <c r="E492" s="23" t="s">
        <v>17</v>
      </c>
      <c r="F492" s="23" t="s">
        <v>247</v>
      </c>
      <c r="G492" s="23" t="s">
        <v>112</v>
      </c>
      <c r="H492" s="24">
        <v>18568</v>
      </c>
    </row>
    <row r="493" spans="1:8" x14ac:dyDescent="0.2">
      <c r="A493" s="23">
        <v>492</v>
      </c>
      <c r="B493" s="23" t="s">
        <v>968</v>
      </c>
      <c r="C493" s="23">
        <v>4</v>
      </c>
      <c r="D493" s="23">
        <v>87</v>
      </c>
      <c r="E493" s="23" t="s">
        <v>8</v>
      </c>
      <c r="F493" s="23" t="s">
        <v>464</v>
      </c>
      <c r="G493" s="23" t="s">
        <v>105</v>
      </c>
      <c r="H493" s="24">
        <v>150</v>
      </c>
    </row>
    <row r="494" spans="1:8" x14ac:dyDescent="0.2">
      <c r="A494" s="23">
        <v>493</v>
      </c>
      <c r="B494" s="23" t="s">
        <v>969</v>
      </c>
      <c r="C494" s="23">
        <v>3.6</v>
      </c>
      <c r="D494" s="23">
        <v>87</v>
      </c>
      <c r="E494" s="23" t="s">
        <v>42</v>
      </c>
      <c r="F494" s="23" t="s">
        <v>249</v>
      </c>
      <c r="G494" s="23" t="s">
        <v>60</v>
      </c>
      <c r="H494" s="24">
        <v>850</v>
      </c>
    </row>
    <row r="495" spans="1:8" x14ac:dyDescent="0.2">
      <c r="A495" s="23">
        <v>494</v>
      </c>
      <c r="B495" s="23" t="s">
        <v>970</v>
      </c>
      <c r="C495" s="23">
        <v>4.7</v>
      </c>
      <c r="D495" s="23">
        <v>87</v>
      </c>
      <c r="E495" s="23" t="s">
        <v>8</v>
      </c>
      <c r="F495" s="23" t="s">
        <v>444</v>
      </c>
      <c r="G495" s="23" t="s">
        <v>14</v>
      </c>
      <c r="H495" s="24">
        <v>150</v>
      </c>
    </row>
    <row r="496" spans="1:8" x14ac:dyDescent="0.2">
      <c r="A496" s="23">
        <v>495</v>
      </c>
      <c r="B496" s="23" t="s">
        <v>971</v>
      </c>
      <c r="C496" s="23">
        <v>3.9</v>
      </c>
      <c r="D496" s="23">
        <v>86</v>
      </c>
      <c r="E496" s="23" t="s">
        <v>8</v>
      </c>
      <c r="F496" s="23" t="s">
        <v>268</v>
      </c>
      <c r="G496" s="23" t="s">
        <v>70</v>
      </c>
      <c r="H496" s="24">
        <v>350</v>
      </c>
    </row>
    <row r="497" spans="1:8" x14ac:dyDescent="0.2">
      <c r="A497" s="23">
        <v>496</v>
      </c>
      <c r="B497" s="23" t="s">
        <v>972</v>
      </c>
      <c r="C497" s="23">
        <v>4.2</v>
      </c>
      <c r="D497" s="23">
        <v>86</v>
      </c>
      <c r="E497" s="23" t="s">
        <v>8</v>
      </c>
      <c r="F497" s="23" t="s">
        <v>249</v>
      </c>
      <c r="G497" s="23" t="s">
        <v>89</v>
      </c>
      <c r="H497" s="24">
        <v>3500</v>
      </c>
    </row>
    <row r="498" spans="1:8" x14ac:dyDescent="0.2">
      <c r="A498" s="23">
        <v>497</v>
      </c>
      <c r="B498" s="23" t="s">
        <v>973</v>
      </c>
      <c r="C498" s="23">
        <v>3.9</v>
      </c>
      <c r="D498" s="23">
        <v>86</v>
      </c>
      <c r="E498" s="23" t="s">
        <v>8</v>
      </c>
      <c r="F498" s="23" t="s">
        <v>444</v>
      </c>
      <c r="G498" s="23" t="s">
        <v>86</v>
      </c>
      <c r="H498" s="24">
        <v>150</v>
      </c>
    </row>
    <row r="499" spans="1:8" x14ac:dyDescent="0.2">
      <c r="A499" s="23">
        <v>498</v>
      </c>
      <c r="B499" s="23" t="s">
        <v>974</v>
      </c>
      <c r="C499" s="23">
        <v>4.3</v>
      </c>
      <c r="D499" s="23">
        <v>85</v>
      </c>
      <c r="E499" s="23" t="s">
        <v>17</v>
      </c>
      <c r="F499" s="23" t="s">
        <v>424</v>
      </c>
      <c r="G499" s="23" t="s">
        <v>57</v>
      </c>
      <c r="H499" s="24">
        <v>3500</v>
      </c>
    </row>
    <row r="500" spans="1:8" x14ac:dyDescent="0.2">
      <c r="A500" s="23">
        <v>499</v>
      </c>
      <c r="B500" s="23" t="s">
        <v>975</v>
      </c>
      <c r="C500" s="23">
        <v>3.3</v>
      </c>
      <c r="D500" s="23">
        <v>85</v>
      </c>
      <c r="E500" s="23" t="s">
        <v>17</v>
      </c>
      <c r="F500" s="23" t="s">
        <v>248</v>
      </c>
      <c r="G500" s="23" t="s">
        <v>86</v>
      </c>
      <c r="H500" s="24">
        <v>150</v>
      </c>
    </row>
    <row r="501" spans="1:8" x14ac:dyDescent="0.2">
      <c r="A501" s="23">
        <v>500</v>
      </c>
      <c r="B501" s="23" t="s">
        <v>976</v>
      </c>
      <c r="C501" s="23">
        <v>2.5</v>
      </c>
      <c r="D501" s="23">
        <v>85</v>
      </c>
      <c r="E501" s="23" t="s">
        <v>17</v>
      </c>
      <c r="F501" s="23" t="s">
        <v>295</v>
      </c>
      <c r="G501" s="23" t="s">
        <v>33</v>
      </c>
      <c r="H501" s="24">
        <v>350</v>
      </c>
    </row>
    <row r="502" spans="1:8" x14ac:dyDescent="0.2">
      <c r="A502" s="23">
        <v>501</v>
      </c>
      <c r="B502" s="23" t="s">
        <v>977</v>
      </c>
      <c r="C502" s="23">
        <v>3.7</v>
      </c>
      <c r="D502" s="23">
        <v>85</v>
      </c>
      <c r="E502" s="23" t="s">
        <v>17</v>
      </c>
      <c r="F502" s="23" t="s">
        <v>428</v>
      </c>
      <c r="G502" s="23" t="s">
        <v>153</v>
      </c>
      <c r="H502" s="24">
        <v>3500</v>
      </c>
    </row>
    <row r="503" spans="1:8" x14ac:dyDescent="0.2">
      <c r="A503" s="23">
        <v>502</v>
      </c>
      <c r="B503" s="23" t="s">
        <v>978</v>
      </c>
      <c r="C503" s="23">
        <v>4.2</v>
      </c>
      <c r="D503" s="23">
        <v>85</v>
      </c>
      <c r="E503" s="23" t="s">
        <v>17</v>
      </c>
      <c r="F503" s="23" t="s">
        <v>249</v>
      </c>
      <c r="G503" s="23" t="s">
        <v>47</v>
      </c>
      <c r="H503" s="24">
        <v>150</v>
      </c>
    </row>
    <row r="504" spans="1:8" x14ac:dyDescent="0.2">
      <c r="A504" s="23">
        <v>503</v>
      </c>
      <c r="B504" s="23" t="s">
        <v>979</v>
      </c>
      <c r="C504" s="23">
        <v>4.4000000000000004</v>
      </c>
      <c r="D504" s="23">
        <v>84</v>
      </c>
      <c r="E504" s="23" t="s">
        <v>44</v>
      </c>
      <c r="F504" s="23" t="s">
        <v>249</v>
      </c>
      <c r="G504" s="23" t="s">
        <v>19</v>
      </c>
      <c r="H504" s="24">
        <v>350</v>
      </c>
    </row>
    <row r="505" spans="1:8" x14ac:dyDescent="0.2">
      <c r="A505" s="23">
        <v>504</v>
      </c>
      <c r="B505" s="23" t="s">
        <v>980</v>
      </c>
      <c r="C505" s="23">
        <v>3.7</v>
      </c>
      <c r="D505" s="23">
        <v>84</v>
      </c>
      <c r="E505" s="23" t="s">
        <v>17</v>
      </c>
      <c r="F505" s="23" t="s">
        <v>222</v>
      </c>
      <c r="G505" s="23" t="s">
        <v>64</v>
      </c>
      <c r="H505" s="24">
        <v>3500</v>
      </c>
    </row>
    <row r="506" spans="1:8" x14ac:dyDescent="0.2">
      <c r="A506" s="23">
        <v>505</v>
      </c>
      <c r="B506" s="23" t="s">
        <v>981</v>
      </c>
      <c r="C506" s="23">
        <v>4.0999999999999996</v>
      </c>
      <c r="D506" s="23">
        <v>84</v>
      </c>
      <c r="E506" s="23" t="s">
        <v>17</v>
      </c>
      <c r="F506" s="23" t="s">
        <v>247</v>
      </c>
      <c r="G506" s="23" t="s">
        <v>33</v>
      </c>
      <c r="H506" s="24">
        <v>3500</v>
      </c>
    </row>
    <row r="507" spans="1:8" x14ac:dyDescent="0.2">
      <c r="A507" s="23">
        <v>506</v>
      </c>
      <c r="B507" s="23" t="s">
        <v>982</v>
      </c>
      <c r="C507" s="23">
        <v>4</v>
      </c>
      <c r="D507" s="23">
        <v>84</v>
      </c>
      <c r="E507" s="23" t="s">
        <v>8</v>
      </c>
      <c r="F507" s="23" t="s">
        <v>456</v>
      </c>
      <c r="G507" s="23" t="s">
        <v>36</v>
      </c>
      <c r="H507" s="24">
        <v>350</v>
      </c>
    </row>
    <row r="508" spans="1:8" x14ac:dyDescent="0.2">
      <c r="A508" s="23">
        <v>507</v>
      </c>
      <c r="B508" s="23" t="s">
        <v>983</v>
      </c>
      <c r="C508" s="23">
        <v>3.4</v>
      </c>
      <c r="D508" s="23">
        <v>84</v>
      </c>
      <c r="E508" s="23" t="s">
        <v>17</v>
      </c>
      <c r="F508" s="23" t="s">
        <v>257</v>
      </c>
      <c r="G508" s="23" t="s">
        <v>26</v>
      </c>
      <c r="H508" s="24">
        <v>850</v>
      </c>
    </row>
    <row r="509" spans="1:8" x14ac:dyDescent="0.2">
      <c r="A509" s="23">
        <v>508</v>
      </c>
      <c r="B509" s="23" t="s">
        <v>984</v>
      </c>
      <c r="C509" s="23">
        <v>3.9</v>
      </c>
      <c r="D509" s="23">
        <v>84</v>
      </c>
      <c r="E509" s="23" t="s">
        <v>17</v>
      </c>
      <c r="F509" s="23" t="s">
        <v>249</v>
      </c>
      <c r="G509" s="23" t="s">
        <v>160</v>
      </c>
      <c r="H509" s="24">
        <v>350</v>
      </c>
    </row>
    <row r="510" spans="1:8" x14ac:dyDescent="0.2">
      <c r="A510" s="23">
        <v>509</v>
      </c>
      <c r="B510" s="23" t="s">
        <v>985</v>
      </c>
      <c r="C510" s="23">
        <v>3.5</v>
      </c>
      <c r="D510" s="23">
        <v>84</v>
      </c>
      <c r="E510" s="23" t="s">
        <v>8</v>
      </c>
      <c r="F510" s="23" t="s">
        <v>201</v>
      </c>
      <c r="G510" s="23" t="s">
        <v>87</v>
      </c>
      <c r="H510" s="24">
        <v>350</v>
      </c>
    </row>
    <row r="511" spans="1:8" x14ac:dyDescent="0.2">
      <c r="A511" s="23">
        <v>510</v>
      </c>
      <c r="B511" s="23" t="s">
        <v>986</v>
      </c>
      <c r="C511" s="23">
        <v>4</v>
      </c>
      <c r="D511" s="23">
        <v>84</v>
      </c>
      <c r="E511" s="23" t="s">
        <v>8</v>
      </c>
      <c r="F511" s="23" t="s">
        <v>249</v>
      </c>
      <c r="G511" s="23" t="s">
        <v>112</v>
      </c>
      <c r="H511" s="24">
        <v>350</v>
      </c>
    </row>
    <row r="512" spans="1:8" x14ac:dyDescent="0.2">
      <c r="A512" s="23">
        <v>511</v>
      </c>
      <c r="B512" s="23" t="s">
        <v>987</v>
      </c>
      <c r="C512" s="23">
        <v>3.9</v>
      </c>
      <c r="D512" s="23">
        <v>84</v>
      </c>
      <c r="E512" s="23" t="s">
        <v>8</v>
      </c>
      <c r="F512" s="23" t="s">
        <v>249</v>
      </c>
      <c r="G512" s="23" t="s">
        <v>143</v>
      </c>
      <c r="H512" s="24">
        <v>850</v>
      </c>
    </row>
    <row r="513" spans="1:8" x14ac:dyDescent="0.2">
      <c r="A513" s="23">
        <v>512</v>
      </c>
      <c r="B513" s="23" t="s">
        <v>988</v>
      </c>
      <c r="C513" s="23">
        <v>3.6</v>
      </c>
      <c r="D513" s="23">
        <v>84</v>
      </c>
      <c r="E513" s="23" t="s">
        <v>8</v>
      </c>
      <c r="F513" s="23" t="s">
        <v>249</v>
      </c>
      <c r="G513" s="23" t="s">
        <v>64</v>
      </c>
      <c r="H513" s="24">
        <v>150</v>
      </c>
    </row>
    <row r="514" spans="1:8" x14ac:dyDescent="0.2">
      <c r="A514" s="23">
        <v>513</v>
      </c>
      <c r="B514" s="23" t="s">
        <v>989</v>
      </c>
      <c r="C514" s="23">
        <v>3.5</v>
      </c>
      <c r="D514" s="23">
        <v>87</v>
      </c>
      <c r="E514" s="23" t="s">
        <v>17</v>
      </c>
      <c r="F514" s="23" t="s">
        <v>452</v>
      </c>
      <c r="G514" s="23" t="s">
        <v>18</v>
      </c>
      <c r="H514" s="24">
        <v>350</v>
      </c>
    </row>
    <row r="515" spans="1:8" x14ac:dyDescent="0.2">
      <c r="A515" s="23">
        <v>514</v>
      </c>
      <c r="B515" s="23" t="s">
        <v>990</v>
      </c>
      <c r="C515" s="23">
        <v>3</v>
      </c>
      <c r="D515" s="23">
        <v>83</v>
      </c>
      <c r="E515" s="23" t="s">
        <v>17</v>
      </c>
      <c r="F515" s="23" t="s">
        <v>538</v>
      </c>
      <c r="G515" s="23" t="s">
        <v>105</v>
      </c>
      <c r="H515" s="24">
        <v>850</v>
      </c>
    </row>
    <row r="516" spans="1:8" x14ac:dyDescent="0.2">
      <c r="A516" s="23">
        <v>515</v>
      </c>
      <c r="B516" s="23" t="s">
        <v>991</v>
      </c>
      <c r="C516" s="23">
        <v>3.8</v>
      </c>
      <c r="D516" s="23">
        <v>83</v>
      </c>
      <c r="E516" s="23" t="s">
        <v>17</v>
      </c>
      <c r="F516" s="23" t="s">
        <v>221</v>
      </c>
      <c r="G516" s="23" t="s">
        <v>165</v>
      </c>
      <c r="H516" s="24">
        <v>150</v>
      </c>
    </row>
    <row r="517" spans="1:8" x14ac:dyDescent="0.2">
      <c r="A517" s="23">
        <v>516</v>
      </c>
      <c r="B517" s="23" t="s">
        <v>992</v>
      </c>
      <c r="C517" s="23">
        <v>3.1</v>
      </c>
      <c r="D517" s="23">
        <v>83</v>
      </c>
      <c r="E517" s="23" t="s">
        <v>17</v>
      </c>
      <c r="F517" s="23" t="s">
        <v>202</v>
      </c>
      <c r="G517" s="23" t="s">
        <v>27</v>
      </c>
      <c r="H517" s="24">
        <v>350</v>
      </c>
    </row>
    <row r="518" spans="1:8" x14ac:dyDescent="0.2">
      <c r="A518" s="23">
        <v>517</v>
      </c>
      <c r="B518" s="23" t="s">
        <v>993</v>
      </c>
      <c r="C518" s="23">
        <v>4.4000000000000004</v>
      </c>
      <c r="D518" s="23">
        <v>83</v>
      </c>
      <c r="E518" s="23" t="s">
        <v>8</v>
      </c>
      <c r="F518" s="23" t="s">
        <v>465</v>
      </c>
      <c r="G518" s="23" t="s">
        <v>160</v>
      </c>
      <c r="H518" s="24">
        <v>850</v>
      </c>
    </row>
    <row r="519" spans="1:8" x14ac:dyDescent="0.2">
      <c r="A519" s="23">
        <v>518</v>
      </c>
      <c r="B519" s="23" t="s">
        <v>994</v>
      </c>
      <c r="C519" s="23">
        <v>3.8</v>
      </c>
      <c r="D519" s="23">
        <v>83</v>
      </c>
      <c r="E519" s="23" t="s">
        <v>17</v>
      </c>
      <c r="F519" s="23" t="s">
        <v>249</v>
      </c>
      <c r="G519" s="23" t="s">
        <v>60</v>
      </c>
      <c r="H519" s="24">
        <v>25000</v>
      </c>
    </row>
    <row r="520" spans="1:8" x14ac:dyDescent="0.2">
      <c r="A520" s="23">
        <v>519</v>
      </c>
      <c r="B520" s="23" t="s">
        <v>995</v>
      </c>
      <c r="C520" s="23">
        <v>3.6</v>
      </c>
      <c r="D520" s="23">
        <v>83</v>
      </c>
      <c r="E520" s="23" t="s">
        <v>17</v>
      </c>
      <c r="F520" s="23" t="s">
        <v>420</v>
      </c>
      <c r="G520" s="23" t="s">
        <v>27</v>
      </c>
      <c r="H520" s="24">
        <v>850</v>
      </c>
    </row>
    <row r="521" spans="1:8" x14ac:dyDescent="0.2">
      <c r="A521" s="23">
        <v>520</v>
      </c>
      <c r="B521" s="23" t="s">
        <v>996</v>
      </c>
      <c r="C521" s="23">
        <v>3.7</v>
      </c>
      <c r="D521" s="23">
        <v>83</v>
      </c>
      <c r="E521" s="23" t="s">
        <v>17</v>
      </c>
      <c r="F521" s="23" t="s">
        <v>222</v>
      </c>
      <c r="G521" s="23" t="s">
        <v>160</v>
      </c>
      <c r="H521" s="24">
        <v>850</v>
      </c>
    </row>
    <row r="522" spans="1:8" x14ac:dyDescent="0.2">
      <c r="A522" s="23">
        <v>521</v>
      </c>
      <c r="B522" s="23" t="s">
        <v>997</v>
      </c>
      <c r="C522" s="23">
        <v>3.3</v>
      </c>
      <c r="D522" s="23">
        <v>82</v>
      </c>
      <c r="E522" s="23" t="s">
        <v>17</v>
      </c>
      <c r="F522" s="23" t="s">
        <v>431</v>
      </c>
      <c r="G522" s="23" t="s">
        <v>97</v>
      </c>
      <c r="H522" s="24">
        <v>150</v>
      </c>
    </row>
    <row r="523" spans="1:8" x14ac:dyDescent="0.2">
      <c r="A523" s="23">
        <v>522</v>
      </c>
      <c r="B523" s="23" t="s">
        <v>998</v>
      </c>
      <c r="C523" s="23">
        <v>4</v>
      </c>
      <c r="D523" s="23">
        <v>82</v>
      </c>
      <c r="E523" s="23" t="s">
        <v>17</v>
      </c>
      <c r="F523" s="23" t="s">
        <v>466</v>
      </c>
      <c r="G523" s="23" t="s">
        <v>132</v>
      </c>
      <c r="H523" s="24">
        <v>350</v>
      </c>
    </row>
    <row r="524" spans="1:8" x14ac:dyDescent="0.2">
      <c r="A524" s="23">
        <v>523</v>
      </c>
      <c r="B524" s="23" t="s">
        <v>999</v>
      </c>
      <c r="C524" s="23">
        <v>3.5</v>
      </c>
      <c r="D524" s="23">
        <v>82</v>
      </c>
      <c r="E524" s="23" t="s">
        <v>17</v>
      </c>
      <c r="F524" s="23" t="s">
        <v>222</v>
      </c>
      <c r="G524" s="23" t="s">
        <v>18</v>
      </c>
      <c r="H524" s="24">
        <v>350</v>
      </c>
    </row>
    <row r="525" spans="1:8" x14ac:dyDescent="0.2">
      <c r="A525" s="23">
        <v>524</v>
      </c>
      <c r="B525" s="23" t="s">
        <v>1000</v>
      </c>
      <c r="C525" s="23">
        <v>4</v>
      </c>
      <c r="D525" s="23">
        <v>82</v>
      </c>
      <c r="E525" s="23" t="s">
        <v>17</v>
      </c>
      <c r="F525" s="23" t="s">
        <v>249</v>
      </c>
      <c r="G525" s="23" t="s">
        <v>47</v>
      </c>
      <c r="H525" s="24">
        <v>350</v>
      </c>
    </row>
    <row r="526" spans="1:8" x14ac:dyDescent="0.2">
      <c r="A526" s="23">
        <v>525</v>
      </c>
      <c r="B526" s="23" t="s">
        <v>1001</v>
      </c>
      <c r="C526" s="23">
        <v>2.9</v>
      </c>
      <c r="D526" s="23">
        <v>82</v>
      </c>
      <c r="E526" s="23" t="s">
        <v>17</v>
      </c>
      <c r="F526" s="23" t="s">
        <v>232</v>
      </c>
      <c r="G526" s="23" t="s">
        <v>86</v>
      </c>
      <c r="H526" s="24">
        <v>850</v>
      </c>
    </row>
    <row r="527" spans="1:8" x14ac:dyDescent="0.2">
      <c r="A527" s="23">
        <v>526</v>
      </c>
      <c r="B527" s="23" t="s">
        <v>1002</v>
      </c>
      <c r="C527" s="23">
        <v>4</v>
      </c>
      <c r="D527" s="23">
        <v>81</v>
      </c>
      <c r="E527" s="23" t="s">
        <v>17</v>
      </c>
      <c r="F527" s="23" t="s">
        <v>371</v>
      </c>
      <c r="G527" s="23" t="s">
        <v>45</v>
      </c>
      <c r="H527" s="24">
        <v>350</v>
      </c>
    </row>
    <row r="528" spans="1:8" x14ac:dyDescent="0.2">
      <c r="A528" s="23">
        <v>527</v>
      </c>
      <c r="B528" s="23" t="s">
        <v>1003</v>
      </c>
      <c r="C528" s="23">
        <v>4.5</v>
      </c>
      <c r="D528" s="23">
        <v>81</v>
      </c>
      <c r="E528" s="23" t="s">
        <v>17</v>
      </c>
      <c r="F528" s="23" t="s">
        <v>425</v>
      </c>
      <c r="G528" s="23" t="s">
        <v>60</v>
      </c>
      <c r="H528" s="24">
        <v>150</v>
      </c>
    </row>
    <row r="529" spans="1:8" x14ac:dyDescent="0.2">
      <c r="A529" s="23">
        <v>528</v>
      </c>
      <c r="B529" s="23" t="s">
        <v>1004</v>
      </c>
      <c r="C529" s="23">
        <v>3.8</v>
      </c>
      <c r="D529" s="23">
        <v>81</v>
      </c>
      <c r="E529" s="23" t="s">
        <v>8</v>
      </c>
      <c r="F529" s="23" t="s">
        <v>272</v>
      </c>
      <c r="G529" s="23" t="s">
        <v>105</v>
      </c>
      <c r="H529" s="24">
        <v>350</v>
      </c>
    </row>
    <row r="530" spans="1:8" x14ac:dyDescent="0.2">
      <c r="A530" s="23">
        <v>529</v>
      </c>
      <c r="B530" s="23" t="s">
        <v>1005</v>
      </c>
      <c r="C530" s="23">
        <v>3.4</v>
      </c>
      <c r="D530" s="23">
        <v>81</v>
      </c>
      <c r="E530" s="23" t="s">
        <v>8</v>
      </c>
      <c r="F530" s="23" t="s">
        <v>249</v>
      </c>
      <c r="G530" s="23" t="s">
        <v>131</v>
      </c>
      <c r="H530" s="24">
        <v>350</v>
      </c>
    </row>
    <row r="531" spans="1:8" x14ac:dyDescent="0.2">
      <c r="A531" s="23">
        <v>530</v>
      </c>
      <c r="B531" s="23" t="s">
        <v>1006</v>
      </c>
      <c r="C531" s="23">
        <v>4</v>
      </c>
      <c r="D531" s="23">
        <v>81</v>
      </c>
      <c r="E531" s="23" t="s">
        <v>17</v>
      </c>
      <c r="F531" s="23" t="s">
        <v>249</v>
      </c>
      <c r="G531" s="23" t="s">
        <v>83</v>
      </c>
      <c r="H531" s="24">
        <v>150</v>
      </c>
    </row>
    <row r="532" spans="1:8" x14ac:dyDescent="0.2">
      <c r="A532" s="23">
        <v>531</v>
      </c>
      <c r="B532" s="23" t="s">
        <v>1007</v>
      </c>
      <c r="C532" s="23">
        <v>4.4000000000000004</v>
      </c>
      <c r="D532" s="23">
        <v>80</v>
      </c>
      <c r="E532" s="23" t="s">
        <v>17</v>
      </c>
      <c r="F532" s="23" t="s">
        <v>249</v>
      </c>
      <c r="G532" s="23" t="s">
        <v>26</v>
      </c>
      <c r="H532" s="24">
        <v>350</v>
      </c>
    </row>
    <row r="533" spans="1:8" x14ac:dyDescent="0.2">
      <c r="A533" s="23">
        <v>532</v>
      </c>
      <c r="B533" s="23" t="s">
        <v>1008</v>
      </c>
      <c r="C533" s="23">
        <v>4.0999999999999996</v>
      </c>
      <c r="D533" s="23">
        <v>80</v>
      </c>
      <c r="E533" s="23" t="s">
        <v>17</v>
      </c>
      <c r="F533" s="23" t="s">
        <v>257</v>
      </c>
      <c r="G533" s="23" t="s">
        <v>86</v>
      </c>
      <c r="H533" s="24">
        <v>350</v>
      </c>
    </row>
    <row r="534" spans="1:8" x14ac:dyDescent="0.2">
      <c r="A534" s="23">
        <v>533</v>
      </c>
      <c r="B534" s="23" t="s">
        <v>1009</v>
      </c>
      <c r="C534" s="23">
        <v>3.7</v>
      </c>
      <c r="D534" s="23">
        <v>80</v>
      </c>
      <c r="E534" s="23" t="s">
        <v>17</v>
      </c>
      <c r="F534" s="23" t="s">
        <v>222</v>
      </c>
      <c r="G534" s="23" t="s">
        <v>86</v>
      </c>
      <c r="H534" s="24">
        <v>350</v>
      </c>
    </row>
    <row r="535" spans="1:8" x14ac:dyDescent="0.2">
      <c r="A535" s="23">
        <v>534</v>
      </c>
      <c r="B535" s="23" t="s">
        <v>1010</v>
      </c>
      <c r="C535" s="23">
        <v>4.2</v>
      </c>
      <c r="D535" s="23">
        <v>79</v>
      </c>
      <c r="E535" s="23" t="s">
        <v>8</v>
      </c>
      <c r="F535" s="23" t="s">
        <v>421</v>
      </c>
      <c r="G535" s="23" t="s">
        <v>36</v>
      </c>
      <c r="H535" s="24">
        <v>3500</v>
      </c>
    </row>
    <row r="536" spans="1:8" x14ac:dyDescent="0.2">
      <c r="A536" s="23">
        <v>535</v>
      </c>
      <c r="B536" s="23" t="s">
        <v>1011</v>
      </c>
      <c r="C536" s="23">
        <v>3.6</v>
      </c>
      <c r="D536" s="23">
        <v>79</v>
      </c>
      <c r="E536" s="23" t="s">
        <v>17</v>
      </c>
      <c r="F536" s="23" t="s">
        <v>257</v>
      </c>
      <c r="G536" s="23" t="s">
        <v>66</v>
      </c>
      <c r="H536" s="24">
        <v>850</v>
      </c>
    </row>
    <row r="537" spans="1:8" x14ac:dyDescent="0.2">
      <c r="A537" s="23">
        <v>536</v>
      </c>
      <c r="B537" s="23" t="s">
        <v>1012</v>
      </c>
      <c r="C537" s="23">
        <v>3.6</v>
      </c>
      <c r="D537" s="23">
        <v>78</v>
      </c>
      <c r="E537" s="23" t="s">
        <v>17</v>
      </c>
      <c r="F537" s="23" t="s">
        <v>257</v>
      </c>
      <c r="G537" s="23" t="s">
        <v>74</v>
      </c>
      <c r="H537" s="24">
        <v>350</v>
      </c>
    </row>
    <row r="538" spans="1:8" x14ac:dyDescent="0.2">
      <c r="A538" s="23">
        <v>537</v>
      </c>
      <c r="B538" s="23" t="s">
        <v>1013</v>
      </c>
      <c r="C538" s="23">
        <v>3.5</v>
      </c>
      <c r="D538" s="23">
        <v>78</v>
      </c>
      <c r="E538" s="23" t="s">
        <v>17</v>
      </c>
      <c r="F538" s="23" t="s">
        <v>421</v>
      </c>
      <c r="G538" s="23" t="s">
        <v>45</v>
      </c>
      <c r="H538" s="24">
        <v>3500</v>
      </c>
    </row>
    <row r="539" spans="1:8" x14ac:dyDescent="0.2">
      <c r="A539" s="23">
        <v>538</v>
      </c>
      <c r="B539" s="23" t="s">
        <v>1014</v>
      </c>
      <c r="C539" s="23">
        <v>3.6</v>
      </c>
      <c r="D539" s="23">
        <v>78</v>
      </c>
      <c r="E539" s="23" t="s">
        <v>8</v>
      </c>
      <c r="F539" s="23" t="s">
        <v>249</v>
      </c>
      <c r="G539" s="23" t="s">
        <v>27</v>
      </c>
      <c r="H539" s="24">
        <v>350</v>
      </c>
    </row>
    <row r="540" spans="1:8" x14ac:dyDescent="0.2">
      <c r="A540" s="23">
        <v>539</v>
      </c>
      <c r="B540" s="23" t="s">
        <v>1015</v>
      </c>
      <c r="C540" s="23">
        <v>3.4</v>
      </c>
      <c r="D540" s="23">
        <v>78</v>
      </c>
      <c r="E540" s="23" t="s">
        <v>17</v>
      </c>
      <c r="F540" s="23" t="s">
        <v>232</v>
      </c>
      <c r="G540" s="23" t="s">
        <v>74</v>
      </c>
      <c r="H540" s="24">
        <v>350</v>
      </c>
    </row>
    <row r="541" spans="1:8" x14ac:dyDescent="0.2">
      <c r="A541" s="23">
        <v>540</v>
      </c>
      <c r="B541" s="23" t="s">
        <v>905</v>
      </c>
      <c r="C541" s="23">
        <v>3</v>
      </c>
      <c r="D541" s="23">
        <v>78</v>
      </c>
      <c r="E541" s="23" t="s">
        <v>17</v>
      </c>
      <c r="F541" s="23" t="s">
        <v>425</v>
      </c>
      <c r="G541" s="23" t="s">
        <v>45</v>
      </c>
      <c r="H541" s="24">
        <v>3500</v>
      </c>
    </row>
    <row r="542" spans="1:8" x14ac:dyDescent="0.2">
      <c r="A542" s="23">
        <v>541</v>
      </c>
      <c r="B542" s="23" t="s">
        <v>906</v>
      </c>
      <c r="C542" s="23">
        <v>4</v>
      </c>
      <c r="D542" s="23">
        <v>77</v>
      </c>
      <c r="E542" s="23" t="s">
        <v>8</v>
      </c>
      <c r="F542" s="23" t="s">
        <v>311</v>
      </c>
      <c r="G542" s="23" t="s">
        <v>32</v>
      </c>
      <c r="H542" s="24">
        <v>850</v>
      </c>
    </row>
    <row r="543" spans="1:8" x14ac:dyDescent="0.2">
      <c r="A543" s="23">
        <v>542</v>
      </c>
      <c r="B543" s="23" t="s">
        <v>907</v>
      </c>
      <c r="C543" s="23">
        <v>3.3</v>
      </c>
      <c r="D543" s="23">
        <v>77</v>
      </c>
      <c r="E543" s="23" t="s">
        <v>17</v>
      </c>
      <c r="F543" s="23" t="s">
        <v>204</v>
      </c>
      <c r="G543" s="23" t="s">
        <v>50</v>
      </c>
      <c r="H543" s="24">
        <v>350</v>
      </c>
    </row>
    <row r="544" spans="1:8" x14ac:dyDescent="0.2">
      <c r="A544" s="23">
        <v>543</v>
      </c>
      <c r="B544" s="23" t="s">
        <v>908</v>
      </c>
      <c r="C544" s="23">
        <v>4.0999999999999996</v>
      </c>
      <c r="D544" s="23">
        <v>77</v>
      </c>
      <c r="E544" s="23" t="s">
        <v>17</v>
      </c>
      <c r="F544" s="23" t="s">
        <v>257</v>
      </c>
      <c r="G544" s="23" t="s">
        <v>27</v>
      </c>
      <c r="H544" s="24">
        <v>850</v>
      </c>
    </row>
    <row r="545" spans="1:8" x14ac:dyDescent="0.2">
      <c r="A545" s="23">
        <v>544</v>
      </c>
      <c r="B545" s="23" t="s">
        <v>909</v>
      </c>
      <c r="C545" s="23">
        <v>4.4000000000000004</v>
      </c>
      <c r="D545" s="23">
        <v>77</v>
      </c>
      <c r="E545" s="23" t="s">
        <v>17</v>
      </c>
      <c r="F545" s="23" t="s">
        <v>435</v>
      </c>
      <c r="G545" s="23" t="s">
        <v>96</v>
      </c>
      <c r="H545" s="24">
        <v>850</v>
      </c>
    </row>
    <row r="546" spans="1:8" x14ac:dyDescent="0.2">
      <c r="A546" s="23">
        <v>545</v>
      </c>
      <c r="B546" s="23" t="s">
        <v>910</v>
      </c>
      <c r="C546" s="23">
        <v>3.8</v>
      </c>
      <c r="D546" s="23">
        <v>77</v>
      </c>
      <c r="E546" s="23" t="s">
        <v>8</v>
      </c>
      <c r="F546" s="23" t="s">
        <v>305</v>
      </c>
      <c r="G546" s="23" t="s">
        <v>206</v>
      </c>
      <c r="H546" s="24">
        <v>3500</v>
      </c>
    </row>
    <row r="547" spans="1:8" x14ac:dyDescent="0.2">
      <c r="A547" s="23">
        <v>546</v>
      </c>
      <c r="B547" s="23" t="s">
        <v>911</v>
      </c>
      <c r="C547" s="23">
        <v>3.8</v>
      </c>
      <c r="D547" s="23">
        <v>77</v>
      </c>
      <c r="E547" s="23" t="s">
        <v>17</v>
      </c>
      <c r="F547" s="23" t="s">
        <v>467</v>
      </c>
      <c r="G547" s="23" t="s">
        <v>9</v>
      </c>
      <c r="H547" s="24">
        <v>3500</v>
      </c>
    </row>
    <row r="548" spans="1:8" x14ac:dyDescent="0.2">
      <c r="A548" s="23">
        <v>547</v>
      </c>
      <c r="B548" s="23" t="s">
        <v>912</v>
      </c>
      <c r="C548" s="23">
        <v>4.5</v>
      </c>
      <c r="D548" s="23">
        <v>77</v>
      </c>
      <c r="E548" s="23" t="s">
        <v>17</v>
      </c>
      <c r="F548" s="23" t="s">
        <v>207</v>
      </c>
      <c r="G548" s="23" t="s">
        <v>187</v>
      </c>
      <c r="H548" s="24">
        <v>45566</v>
      </c>
    </row>
    <row r="549" spans="1:8" x14ac:dyDescent="0.2">
      <c r="A549" s="23">
        <v>548</v>
      </c>
      <c r="B549" s="23" t="s">
        <v>913</v>
      </c>
      <c r="C549" s="23">
        <v>3.9</v>
      </c>
      <c r="D549" s="23">
        <v>77</v>
      </c>
      <c r="E549" s="23" t="s">
        <v>8</v>
      </c>
      <c r="F549" s="23" t="s">
        <v>280</v>
      </c>
      <c r="G549" s="23" t="s">
        <v>208</v>
      </c>
      <c r="H549" s="24">
        <v>350</v>
      </c>
    </row>
    <row r="550" spans="1:8" x14ac:dyDescent="0.2">
      <c r="A550" s="23">
        <v>549</v>
      </c>
      <c r="B550" s="23" t="s">
        <v>914</v>
      </c>
      <c r="C550" s="23">
        <v>4.4000000000000004</v>
      </c>
      <c r="D550" s="23">
        <v>402</v>
      </c>
      <c r="E550" s="23" t="s">
        <v>8</v>
      </c>
      <c r="F550" s="23" t="s">
        <v>435</v>
      </c>
      <c r="G550" s="23" t="s">
        <v>165</v>
      </c>
      <c r="H550" s="24">
        <v>150</v>
      </c>
    </row>
    <row r="551" spans="1:8" x14ac:dyDescent="0.2">
      <c r="A551" s="23">
        <v>550</v>
      </c>
      <c r="B551" s="23" t="s">
        <v>1016</v>
      </c>
      <c r="C551" s="23">
        <v>4.4000000000000004</v>
      </c>
      <c r="D551" s="23">
        <v>76</v>
      </c>
      <c r="E551" s="23" t="s">
        <v>8</v>
      </c>
      <c r="F551" s="23" t="s">
        <v>431</v>
      </c>
      <c r="G551" s="23" t="s">
        <v>209</v>
      </c>
      <c r="H551" s="24">
        <v>45566</v>
      </c>
    </row>
    <row r="552" spans="1:8" x14ac:dyDescent="0.2">
      <c r="A552" s="23">
        <v>551</v>
      </c>
      <c r="B552" s="23" t="s">
        <v>1017</v>
      </c>
      <c r="C552" s="23">
        <v>3.4</v>
      </c>
      <c r="D552" s="23">
        <v>76</v>
      </c>
      <c r="E552" s="23" t="s">
        <v>17</v>
      </c>
      <c r="F552" s="23" t="s">
        <v>421</v>
      </c>
      <c r="G552" s="23" t="s">
        <v>97</v>
      </c>
      <c r="H552" s="24">
        <v>18568</v>
      </c>
    </row>
    <row r="553" spans="1:8" x14ac:dyDescent="0.2">
      <c r="A553" s="23">
        <v>552</v>
      </c>
      <c r="B553" s="23" t="s">
        <v>1018</v>
      </c>
      <c r="C553" s="23">
        <v>3.6</v>
      </c>
      <c r="D553" s="23">
        <v>76</v>
      </c>
      <c r="E553" s="23" t="s">
        <v>17</v>
      </c>
      <c r="F553" s="23" t="s">
        <v>257</v>
      </c>
      <c r="G553" s="23" t="s">
        <v>99</v>
      </c>
      <c r="H553" s="24">
        <v>150</v>
      </c>
    </row>
    <row r="554" spans="1:8" x14ac:dyDescent="0.2">
      <c r="A554" s="23">
        <v>553</v>
      </c>
      <c r="B554" s="23" t="s">
        <v>1019</v>
      </c>
      <c r="C554" s="23">
        <v>3.5</v>
      </c>
      <c r="D554" s="23">
        <v>76</v>
      </c>
      <c r="E554" s="23" t="s">
        <v>17</v>
      </c>
      <c r="F554" s="23" t="s">
        <v>232</v>
      </c>
      <c r="G554" s="23" t="s">
        <v>210</v>
      </c>
      <c r="H554" s="24">
        <v>3500</v>
      </c>
    </row>
    <row r="555" spans="1:8" x14ac:dyDescent="0.2">
      <c r="A555" s="23">
        <v>554</v>
      </c>
      <c r="B555" s="23" t="s">
        <v>1020</v>
      </c>
      <c r="C555" s="23">
        <v>4.5</v>
      </c>
      <c r="D555" s="23">
        <v>76</v>
      </c>
      <c r="E555" s="23" t="s">
        <v>8</v>
      </c>
      <c r="F555" s="23" t="s">
        <v>372</v>
      </c>
      <c r="G555" s="23" t="s">
        <v>168</v>
      </c>
      <c r="H555" s="24">
        <v>25000</v>
      </c>
    </row>
    <row r="556" spans="1:8" x14ac:dyDescent="0.2">
      <c r="A556" s="23">
        <v>555</v>
      </c>
      <c r="B556" s="23" t="s">
        <v>1021</v>
      </c>
      <c r="C556" s="23">
        <v>3.2</v>
      </c>
      <c r="D556" s="23">
        <v>76</v>
      </c>
      <c r="E556" s="23" t="s">
        <v>17</v>
      </c>
      <c r="F556" s="23" t="s">
        <v>320</v>
      </c>
      <c r="G556" s="23" t="s">
        <v>165</v>
      </c>
      <c r="H556" s="24">
        <v>150</v>
      </c>
    </row>
    <row r="557" spans="1:8" x14ac:dyDescent="0.2">
      <c r="A557" s="23">
        <v>556</v>
      </c>
      <c r="B557" s="23" t="s">
        <v>1022</v>
      </c>
      <c r="C557" s="23">
        <v>3.3</v>
      </c>
      <c r="D557" s="23">
        <v>76</v>
      </c>
      <c r="E557" s="23" t="s">
        <v>17</v>
      </c>
      <c r="F557" s="23" t="s">
        <v>421</v>
      </c>
      <c r="G557" s="23" t="s">
        <v>165</v>
      </c>
      <c r="H557" s="24">
        <v>3500</v>
      </c>
    </row>
    <row r="558" spans="1:8" x14ac:dyDescent="0.2">
      <c r="A558" s="23">
        <v>557</v>
      </c>
      <c r="B558" s="23" t="s">
        <v>1023</v>
      </c>
      <c r="C558" s="23">
        <v>4</v>
      </c>
      <c r="D558" s="23">
        <v>75</v>
      </c>
      <c r="E558" s="23" t="s">
        <v>8</v>
      </c>
      <c r="F558" s="23" t="s">
        <v>249</v>
      </c>
      <c r="G558" s="23" t="s">
        <v>150</v>
      </c>
      <c r="H558" s="24">
        <v>3500</v>
      </c>
    </row>
    <row r="559" spans="1:8" x14ac:dyDescent="0.2">
      <c r="A559" s="23">
        <v>558</v>
      </c>
      <c r="B559" s="23" t="s">
        <v>1024</v>
      </c>
      <c r="C559" s="23">
        <v>3.9</v>
      </c>
      <c r="D559" s="23">
        <v>75</v>
      </c>
      <c r="E559" s="23" t="s">
        <v>17</v>
      </c>
      <c r="F559" s="23" t="s">
        <v>428</v>
      </c>
      <c r="G559" s="23" t="s">
        <v>170</v>
      </c>
      <c r="H559" s="24">
        <v>150</v>
      </c>
    </row>
    <row r="560" spans="1:8" x14ac:dyDescent="0.2">
      <c r="A560" s="23">
        <v>559</v>
      </c>
      <c r="B560" s="23" t="s">
        <v>1025</v>
      </c>
      <c r="C560" s="23">
        <v>4.2</v>
      </c>
      <c r="D560" s="23">
        <v>75</v>
      </c>
      <c r="E560" s="23" t="s">
        <v>17</v>
      </c>
      <c r="F560" s="23" t="s">
        <v>421</v>
      </c>
      <c r="G560" s="23" t="s">
        <v>174</v>
      </c>
      <c r="H560" s="24">
        <v>3500</v>
      </c>
    </row>
    <row r="561" spans="1:8" x14ac:dyDescent="0.2">
      <c r="A561" s="23">
        <v>560</v>
      </c>
      <c r="B561" s="23" t="s">
        <v>1026</v>
      </c>
      <c r="C561" s="23">
        <v>3.7</v>
      </c>
      <c r="D561" s="23">
        <v>74</v>
      </c>
      <c r="E561" s="23" t="s">
        <v>17</v>
      </c>
      <c r="F561" s="23" t="s">
        <v>249</v>
      </c>
      <c r="G561" s="23" t="s">
        <v>96</v>
      </c>
      <c r="H561" s="24">
        <v>350</v>
      </c>
    </row>
    <row r="562" spans="1:8" x14ac:dyDescent="0.2">
      <c r="A562" s="23">
        <v>561</v>
      </c>
      <c r="B562" s="23" t="s">
        <v>1027</v>
      </c>
      <c r="C562" s="23">
        <v>3.3</v>
      </c>
      <c r="D562" s="23">
        <v>74</v>
      </c>
      <c r="E562" s="23" t="s">
        <v>8</v>
      </c>
      <c r="F562" s="23" t="s">
        <v>247</v>
      </c>
      <c r="G562" s="23" t="s">
        <v>212</v>
      </c>
      <c r="H562" s="24">
        <v>3500</v>
      </c>
    </row>
    <row r="563" spans="1:8" x14ac:dyDescent="0.2">
      <c r="A563" s="23">
        <v>562</v>
      </c>
      <c r="B563" s="23" t="s">
        <v>1028</v>
      </c>
      <c r="C563" s="23">
        <v>4</v>
      </c>
      <c r="D563" s="23">
        <v>74</v>
      </c>
      <c r="E563" s="23" t="s">
        <v>169</v>
      </c>
      <c r="F563" s="23" t="s">
        <v>421</v>
      </c>
      <c r="G563" s="23" t="s">
        <v>96</v>
      </c>
      <c r="H563" s="24">
        <v>850</v>
      </c>
    </row>
    <row r="564" spans="1:8" x14ac:dyDescent="0.2">
      <c r="A564" s="23">
        <v>563</v>
      </c>
      <c r="B564" s="23" t="s">
        <v>1029</v>
      </c>
      <c r="C564" s="23">
        <v>3.7</v>
      </c>
      <c r="D564" s="23">
        <v>74</v>
      </c>
      <c r="E564" s="23" t="s">
        <v>17</v>
      </c>
      <c r="F564" s="23" t="s">
        <v>257</v>
      </c>
      <c r="G564" s="23" t="s">
        <v>116</v>
      </c>
      <c r="H564" s="24">
        <v>350</v>
      </c>
    </row>
    <row r="565" spans="1:8" x14ac:dyDescent="0.2">
      <c r="A565" s="23">
        <v>564</v>
      </c>
      <c r="B565" s="23" t="s">
        <v>1030</v>
      </c>
      <c r="C565" s="23">
        <v>4.0999999999999996</v>
      </c>
      <c r="D565" s="23">
        <v>74</v>
      </c>
      <c r="E565" s="23" t="s">
        <v>17</v>
      </c>
      <c r="F565" s="23" t="s">
        <v>232</v>
      </c>
      <c r="G565" s="23" t="s">
        <v>43</v>
      </c>
      <c r="H565" s="24">
        <v>850</v>
      </c>
    </row>
    <row r="566" spans="1:8" x14ac:dyDescent="0.2">
      <c r="A566" s="23">
        <v>565</v>
      </c>
      <c r="B566" s="23" t="s">
        <v>1031</v>
      </c>
      <c r="C566" s="23">
        <v>3.7</v>
      </c>
      <c r="D566" s="23">
        <v>74</v>
      </c>
      <c r="E566" s="23" t="s">
        <v>17</v>
      </c>
      <c r="F566" s="23" t="s">
        <v>468</v>
      </c>
      <c r="G566" s="23" t="s">
        <v>33</v>
      </c>
      <c r="H566" s="24">
        <v>850</v>
      </c>
    </row>
    <row r="567" spans="1:8" x14ac:dyDescent="0.2">
      <c r="A567" s="23">
        <v>566</v>
      </c>
      <c r="B567" s="23" t="s">
        <v>1032</v>
      </c>
      <c r="C567" s="23">
        <v>3.6</v>
      </c>
      <c r="D567" s="23">
        <v>73</v>
      </c>
      <c r="E567" s="23" t="s">
        <v>17</v>
      </c>
      <c r="F567" s="23" t="s">
        <v>435</v>
      </c>
      <c r="G567" s="23" t="s">
        <v>87</v>
      </c>
      <c r="H567" s="24">
        <v>3500</v>
      </c>
    </row>
    <row r="568" spans="1:8" x14ac:dyDescent="0.2">
      <c r="A568" s="23">
        <v>567</v>
      </c>
      <c r="B568" s="23" t="s">
        <v>1033</v>
      </c>
      <c r="C568" s="23">
        <v>4.0999999999999996</v>
      </c>
      <c r="D568" s="23">
        <v>73</v>
      </c>
      <c r="E568" s="23" t="s">
        <v>169</v>
      </c>
      <c r="F568" s="23" t="s">
        <v>272</v>
      </c>
      <c r="G568" s="23" t="s">
        <v>112</v>
      </c>
      <c r="H568" s="24">
        <v>350</v>
      </c>
    </row>
    <row r="569" spans="1:8" x14ac:dyDescent="0.2">
      <c r="A569" s="23">
        <v>568</v>
      </c>
      <c r="B569" s="23" t="s">
        <v>1034</v>
      </c>
      <c r="C569" s="23">
        <v>2.9</v>
      </c>
      <c r="D569" s="23">
        <v>73</v>
      </c>
      <c r="E569" s="23" t="s">
        <v>17</v>
      </c>
      <c r="F569" s="23" t="s">
        <v>257</v>
      </c>
      <c r="G569" s="23" t="s">
        <v>26</v>
      </c>
      <c r="H569" s="24">
        <v>350</v>
      </c>
    </row>
    <row r="570" spans="1:8" x14ac:dyDescent="0.2">
      <c r="A570" s="23">
        <v>569</v>
      </c>
      <c r="B570" s="23" t="s">
        <v>1035</v>
      </c>
      <c r="C570" s="23">
        <v>4</v>
      </c>
      <c r="D570" s="23">
        <v>72</v>
      </c>
      <c r="E570" s="23" t="s">
        <v>8</v>
      </c>
      <c r="F570" s="23" t="s">
        <v>203</v>
      </c>
      <c r="G570" s="23" t="s">
        <v>39</v>
      </c>
      <c r="H570" s="24">
        <v>150</v>
      </c>
    </row>
    <row r="571" spans="1:8" x14ac:dyDescent="0.2">
      <c r="A571" s="23">
        <v>570</v>
      </c>
      <c r="B571" s="23" t="s">
        <v>1036</v>
      </c>
      <c r="C571" s="23">
        <v>4.7</v>
      </c>
      <c r="D571" s="23">
        <v>72</v>
      </c>
      <c r="E571" s="23" t="s">
        <v>17</v>
      </c>
      <c r="F571" s="23" t="s">
        <v>274</v>
      </c>
      <c r="G571" s="23" t="s">
        <v>19</v>
      </c>
      <c r="H571" s="24">
        <v>18568</v>
      </c>
    </row>
    <row r="572" spans="1:8" x14ac:dyDescent="0.2">
      <c r="A572" s="23">
        <v>571</v>
      </c>
      <c r="B572" s="23" t="s">
        <v>1037</v>
      </c>
      <c r="C572" s="23">
        <v>3.9</v>
      </c>
      <c r="D572" s="23">
        <v>72</v>
      </c>
      <c r="E572" s="23" t="s">
        <v>17</v>
      </c>
      <c r="F572" s="23" t="s">
        <v>306</v>
      </c>
      <c r="G572" s="23" t="s">
        <v>83</v>
      </c>
      <c r="H572" s="24">
        <v>350</v>
      </c>
    </row>
    <row r="573" spans="1:8" x14ac:dyDescent="0.2">
      <c r="A573" s="23">
        <v>572</v>
      </c>
      <c r="B573" s="23" t="s">
        <v>1038</v>
      </c>
      <c r="C573" s="23">
        <v>3.4</v>
      </c>
      <c r="D573" s="23">
        <v>72</v>
      </c>
      <c r="E573" s="23" t="s">
        <v>17</v>
      </c>
      <c r="F573" s="23" t="s">
        <v>232</v>
      </c>
      <c r="G573" s="23" t="s">
        <v>153</v>
      </c>
      <c r="H573" s="24">
        <v>150</v>
      </c>
    </row>
    <row r="574" spans="1:8" x14ac:dyDescent="0.2">
      <c r="A574" s="23">
        <v>573</v>
      </c>
      <c r="B574" s="23" t="s">
        <v>1039</v>
      </c>
      <c r="C574" s="23">
        <v>2.1</v>
      </c>
      <c r="D574" s="23">
        <v>72</v>
      </c>
      <c r="E574" s="23" t="s">
        <v>17</v>
      </c>
      <c r="F574" s="23" t="s">
        <v>243</v>
      </c>
      <c r="G574" s="23" t="s">
        <v>105</v>
      </c>
      <c r="H574" s="24">
        <v>150</v>
      </c>
    </row>
    <row r="575" spans="1:8" x14ac:dyDescent="0.2">
      <c r="A575" s="23">
        <v>574</v>
      </c>
      <c r="B575" s="23" t="s">
        <v>1040</v>
      </c>
      <c r="C575" s="23">
        <v>4</v>
      </c>
      <c r="D575" s="23">
        <v>72</v>
      </c>
      <c r="E575" s="23" t="s">
        <v>8</v>
      </c>
      <c r="F575" s="23" t="s">
        <v>203</v>
      </c>
      <c r="G575" s="23" t="s">
        <v>39</v>
      </c>
      <c r="H575" s="24">
        <v>150</v>
      </c>
    </row>
    <row r="576" spans="1:8" x14ac:dyDescent="0.2">
      <c r="A576" s="23">
        <v>575</v>
      </c>
      <c r="B576" s="23" t="s">
        <v>1041</v>
      </c>
      <c r="C576" s="23">
        <v>3.5</v>
      </c>
      <c r="D576" s="23">
        <v>71</v>
      </c>
      <c r="E576" s="23" t="s">
        <v>17</v>
      </c>
      <c r="F576" s="23" t="s">
        <v>249</v>
      </c>
      <c r="G576" s="23" t="s">
        <v>18</v>
      </c>
      <c r="H576" s="24">
        <v>150</v>
      </c>
    </row>
    <row r="577" spans="1:8" x14ac:dyDescent="0.2">
      <c r="A577" s="23">
        <v>576</v>
      </c>
      <c r="B577" s="23" t="s">
        <v>1042</v>
      </c>
      <c r="C577" s="23">
        <v>4.2</v>
      </c>
      <c r="D577" s="23">
        <v>71</v>
      </c>
      <c r="E577" s="23" t="s">
        <v>17</v>
      </c>
      <c r="F577" s="23" t="s">
        <v>249</v>
      </c>
      <c r="G577" s="23" t="s">
        <v>18</v>
      </c>
      <c r="H577" s="24">
        <v>350</v>
      </c>
    </row>
    <row r="578" spans="1:8" x14ac:dyDescent="0.2">
      <c r="A578" s="23">
        <v>577</v>
      </c>
      <c r="B578" s="23" t="s">
        <v>1043</v>
      </c>
      <c r="C578" s="23">
        <v>3.6</v>
      </c>
      <c r="D578" s="23">
        <v>71</v>
      </c>
      <c r="E578" s="23" t="s">
        <v>17</v>
      </c>
      <c r="F578" s="23" t="s">
        <v>257</v>
      </c>
      <c r="G578" s="23" t="s">
        <v>47</v>
      </c>
      <c r="H578" s="24">
        <v>150</v>
      </c>
    </row>
    <row r="579" spans="1:8" x14ac:dyDescent="0.2">
      <c r="A579" s="23">
        <v>578</v>
      </c>
      <c r="B579" s="23" t="s">
        <v>1044</v>
      </c>
      <c r="C579" s="23">
        <v>3.4</v>
      </c>
      <c r="D579" s="23">
        <v>71</v>
      </c>
      <c r="E579" s="23" t="s">
        <v>8</v>
      </c>
      <c r="F579" s="23" t="s">
        <v>425</v>
      </c>
      <c r="G579" s="23" t="s">
        <v>74</v>
      </c>
      <c r="H579" s="24">
        <v>350</v>
      </c>
    </row>
    <row r="580" spans="1:8" x14ac:dyDescent="0.2">
      <c r="A580" s="23">
        <v>579</v>
      </c>
      <c r="B580" s="23" t="s">
        <v>1045</v>
      </c>
      <c r="C580" s="23">
        <v>3.7</v>
      </c>
      <c r="D580" s="23">
        <v>71</v>
      </c>
      <c r="E580" s="23" t="s">
        <v>17</v>
      </c>
      <c r="F580" s="23" t="s">
        <v>229</v>
      </c>
      <c r="G580" s="23" t="s">
        <v>165</v>
      </c>
      <c r="H580" s="24">
        <v>150</v>
      </c>
    </row>
    <row r="581" spans="1:8" x14ac:dyDescent="0.2">
      <c r="A581" s="23">
        <v>580</v>
      </c>
      <c r="B581" s="23" t="s">
        <v>1046</v>
      </c>
      <c r="C581" s="23">
        <v>4.3</v>
      </c>
      <c r="D581" s="23">
        <v>70</v>
      </c>
      <c r="E581" s="23" t="s">
        <v>17</v>
      </c>
      <c r="F581" s="23" t="s">
        <v>428</v>
      </c>
      <c r="G581" s="23" t="s">
        <v>103</v>
      </c>
      <c r="H581" s="24">
        <v>850</v>
      </c>
    </row>
    <row r="582" spans="1:8" x14ac:dyDescent="0.2">
      <c r="A582" s="23">
        <v>581</v>
      </c>
      <c r="B582" s="23" t="s">
        <v>1047</v>
      </c>
      <c r="C582" s="23">
        <v>4</v>
      </c>
      <c r="D582" s="23">
        <v>70</v>
      </c>
      <c r="E582" s="23" t="s">
        <v>8</v>
      </c>
      <c r="F582" s="23" t="s">
        <v>249</v>
      </c>
      <c r="G582" s="23" t="s">
        <v>213</v>
      </c>
      <c r="H582" s="24">
        <v>850</v>
      </c>
    </row>
    <row r="583" spans="1:8" x14ac:dyDescent="0.2">
      <c r="A583" s="23">
        <v>582</v>
      </c>
      <c r="B583" s="23" t="s">
        <v>1048</v>
      </c>
      <c r="C583" s="23">
        <v>3.6</v>
      </c>
      <c r="D583" s="23">
        <v>70</v>
      </c>
      <c r="E583" s="23" t="s">
        <v>17</v>
      </c>
      <c r="F583" s="23" t="s">
        <v>222</v>
      </c>
      <c r="G583" s="23" t="s">
        <v>9</v>
      </c>
      <c r="H583" s="24">
        <v>350</v>
      </c>
    </row>
    <row r="584" spans="1:8" x14ac:dyDescent="0.2">
      <c r="A584" s="23">
        <v>583</v>
      </c>
      <c r="B584" s="23" t="s">
        <v>1049</v>
      </c>
      <c r="C584" s="23">
        <v>3.1</v>
      </c>
      <c r="D584" s="23">
        <v>69</v>
      </c>
      <c r="E584" s="23" t="s">
        <v>17</v>
      </c>
      <c r="F584" s="23" t="s">
        <v>469</v>
      </c>
      <c r="G584" s="23" t="s">
        <v>74</v>
      </c>
      <c r="H584" s="24">
        <v>150</v>
      </c>
    </row>
    <row r="585" spans="1:8" x14ac:dyDescent="0.2">
      <c r="A585" s="23">
        <v>584</v>
      </c>
      <c r="B585" s="23" t="s">
        <v>1050</v>
      </c>
      <c r="C585" s="23">
        <v>3.4</v>
      </c>
      <c r="D585" s="23">
        <v>69</v>
      </c>
      <c r="E585" s="23" t="s">
        <v>8</v>
      </c>
      <c r="F585" s="23" t="s">
        <v>421</v>
      </c>
      <c r="G585" s="23" t="s">
        <v>9</v>
      </c>
      <c r="H585" s="24">
        <v>350</v>
      </c>
    </row>
    <row r="586" spans="1:8" x14ac:dyDescent="0.2">
      <c r="A586" s="23">
        <v>585</v>
      </c>
      <c r="B586" s="23" t="s">
        <v>1051</v>
      </c>
      <c r="C586" s="23">
        <v>4.4000000000000004</v>
      </c>
      <c r="D586" s="23">
        <v>69</v>
      </c>
      <c r="E586" s="23" t="s">
        <v>17</v>
      </c>
      <c r="F586" s="23" t="s">
        <v>439</v>
      </c>
      <c r="G586" s="23" t="s">
        <v>112</v>
      </c>
      <c r="H586" s="24">
        <v>150</v>
      </c>
    </row>
    <row r="587" spans="1:8" x14ac:dyDescent="0.2">
      <c r="A587" s="23">
        <v>586</v>
      </c>
      <c r="B587" s="23" t="s">
        <v>1052</v>
      </c>
      <c r="C587" s="23">
        <v>3.5</v>
      </c>
      <c r="D587" s="23">
        <v>69</v>
      </c>
      <c r="E587" s="23" t="s">
        <v>17</v>
      </c>
      <c r="F587" s="23" t="s">
        <v>421</v>
      </c>
      <c r="G587" s="23" t="s">
        <v>74</v>
      </c>
      <c r="H587" s="24">
        <v>150</v>
      </c>
    </row>
    <row r="588" spans="1:8" x14ac:dyDescent="0.2">
      <c r="A588" s="23">
        <v>587</v>
      </c>
      <c r="B588" s="23" t="s">
        <v>1053</v>
      </c>
      <c r="C588" s="23">
        <v>3.3</v>
      </c>
      <c r="D588" s="23">
        <v>69</v>
      </c>
      <c r="E588" s="23" t="s">
        <v>17</v>
      </c>
      <c r="F588" s="23" t="s">
        <v>249</v>
      </c>
      <c r="G588" s="23" t="s">
        <v>36</v>
      </c>
      <c r="H588" s="24">
        <v>350</v>
      </c>
    </row>
    <row r="589" spans="1:8" x14ac:dyDescent="0.2">
      <c r="A589" s="23">
        <v>588</v>
      </c>
      <c r="B589" s="23" t="s">
        <v>1054</v>
      </c>
      <c r="C589" s="23">
        <v>3.8</v>
      </c>
      <c r="D589" s="23">
        <v>69</v>
      </c>
      <c r="E589" s="23" t="s">
        <v>8</v>
      </c>
      <c r="F589" s="23" t="s">
        <v>249</v>
      </c>
      <c r="G589" s="23" t="s">
        <v>143</v>
      </c>
      <c r="H589" s="24">
        <v>850</v>
      </c>
    </row>
    <row r="590" spans="1:8" x14ac:dyDescent="0.2">
      <c r="A590" s="23">
        <v>589</v>
      </c>
      <c r="B590" s="23" t="s">
        <v>1055</v>
      </c>
      <c r="C590" s="23">
        <v>4</v>
      </c>
      <c r="D590" s="23">
        <v>69</v>
      </c>
      <c r="E590" s="23" t="s">
        <v>8</v>
      </c>
      <c r="F590" s="23" t="s">
        <v>249</v>
      </c>
      <c r="G590" s="23" t="s">
        <v>216</v>
      </c>
      <c r="H590" s="24">
        <v>150</v>
      </c>
    </row>
    <row r="591" spans="1:8" x14ac:dyDescent="0.2">
      <c r="A591" s="23">
        <v>590</v>
      </c>
      <c r="B591" s="23" t="s">
        <v>1056</v>
      </c>
      <c r="C591" s="23">
        <v>3.7</v>
      </c>
      <c r="D591" s="23">
        <v>69</v>
      </c>
      <c r="E591" s="23" t="s">
        <v>17</v>
      </c>
      <c r="F591" s="23" t="s">
        <v>272</v>
      </c>
      <c r="G591" s="23" t="s">
        <v>47</v>
      </c>
      <c r="H591" s="24">
        <v>150</v>
      </c>
    </row>
    <row r="592" spans="1:8" x14ac:dyDescent="0.2">
      <c r="A592" s="23">
        <v>591</v>
      </c>
      <c r="B592" s="23" t="s">
        <v>1057</v>
      </c>
      <c r="C592" s="23">
        <v>3.8</v>
      </c>
      <c r="D592" s="23">
        <v>69</v>
      </c>
      <c r="E592" s="23" t="s">
        <v>17</v>
      </c>
      <c r="F592" s="23" t="s">
        <v>285</v>
      </c>
      <c r="G592" s="23" t="s">
        <v>64</v>
      </c>
      <c r="H592" s="24">
        <v>350</v>
      </c>
    </row>
    <row r="593" spans="1:8" x14ac:dyDescent="0.2">
      <c r="A593" s="23">
        <v>592</v>
      </c>
      <c r="B593" s="23" t="s">
        <v>1058</v>
      </c>
      <c r="C593" s="23">
        <v>3.8</v>
      </c>
      <c r="D593" s="23">
        <v>68</v>
      </c>
      <c r="E593" s="23" t="s">
        <v>8</v>
      </c>
      <c r="F593" s="23" t="s">
        <v>249</v>
      </c>
      <c r="G593" s="23" t="s">
        <v>39</v>
      </c>
      <c r="H593" s="24">
        <v>850</v>
      </c>
    </row>
    <row r="594" spans="1:8" x14ac:dyDescent="0.2">
      <c r="A594" s="23">
        <v>593</v>
      </c>
      <c r="B594" s="23" t="s">
        <v>1059</v>
      </c>
      <c r="C594" s="23">
        <v>3.8</v>
      </c>
      <c r="D594" s="23">
        <v>68</v>
      </c>
      <c r="E594" s="23" t="s">
        <v>8</v>
      </c>
      <c r="F594" s="23" t="s">
        <v>439</v>
      </c>
      <c r="G594" s="23" t="s">
        <v>181</v>
      </c>
      <c r="H594" s="24">
        <v>350</v>
      </c>
    </row>
    <row r="595" spans="1:8" x14ac:dyDescent="0.2">
      <c r="A595" s="23">
        <v>594</v>
      </c>
      <c r="B595" s="23" t="s">
        <v>1060</v>
      </c>
      <c r="C595" s="23">
        <v>4.3</v>
      </c>
      <c r="D595" s="23">
        <v>68</v>
      </c>
      <c r="E595" s="23" t="s">
        <v>8</v>
      </c>
      <c r="F595" s="23" t="s">
        <v>470</v>
      </c>
      <c r="G595" s="23" t="s">
        <v>171</v>
      </c>
      <c r="H595" s="24">
        <v>350</v>
      </c>
    </row>
    <row r="596" spans="1:8" x14ac:dyDescent="0.2">
      <c r="A596" s="23">
        <v>595</v>
      </c>
      <c r="B596" s="23" t="s">
        <v>1061</v>
      </c>
      <c r="C596" s="23">
        <v>3.8</v>
      </c>
      <c r="D596" s="23">
        <v>68</v>
      </c>
      <c r="E596" s="23" t="s">
        <v>17</v>
      </c>
      <c r="F596" s="23" t="s">
        <v>452</v>
      </c>
      <c r="G596" s="23" t="s">
        <v>83</v>
      </c>
      <c r="H596" s="24">
        <v>350</v>
      </c>
    </row>
    <row r="597" spans="1:8" x14ac:dyDescent="0.2">
      <c r="A597" s="23">
        <v>596</v>
      </c>
      <c r="B597" s="23" t="s">
        <v>1062</v>
      </c>
      <c r="C597" s="23">
        <v>3.6</v>
      </c>
      <c r="D597" s="23">
        <v>68</v>
      </c>
      <c r="E597" s="23" t="s">
        <v>8</v>
      </c>
      <c r="F597" s="23" t="s">
        <v>453</v>
      </c>
      <c r="G597" s="23" t="s">
        <v>165</v>
      </c>
      <c r="H597" s="24">
        <v>150</v>
      </c>
    </row>
    <row r="598" spans="1:8" x14ac:dyDescent="0.2">
      <c r="A598" s="23">
        <v>597</v>
      </c>
      <c r="B598" s="23" t="s">
        <v>1063</v>
      </c>
      <c r="C598" s="23">
        <v>3.8</v>
      </c>
      <c r="D598" s="23">
        <v>68</v>
      </c>
      <c r="E598" s="23" t="s">
        <v>17</v>
      </c>
      <c r="F598" s="23" t="s">
        <v>373</v>
      </c>
      <c r="G598" s="23" t="s">
        <v>97</v>
      </c>
      <c r="H598" s="24">
        <v>18568</v>
      </c>
    </row>
    <row r="599" spans="1:8" x14ac:dyDescent="0.2">
      <c r="A599" s="23">
        <v>598</v>
      </c>
      <c r="B599" s="23" t="s">
        <v>1064</v>
      </c>
      <c r="C599" s="23">
        <v>3.8</v>
      </c>
      <c r="D599" s="23">
        <v>68</v>
      </c>
      <c r="E599" s="23" t="s">
        <v>17</v>
      </c>
      <c r="F599" s="23" t="s">
        <v>374</v>
      </c>
      <c r="G599" s="23" t="s">
        <v>99</v>
      </c>
      <c r="H599" s="24">
        <v>350</v>
      </c>
    </row>
    <row r="600" spans="1:8" x14ac:dyDescent="0.2">
      <c r="A600" s="23">
        <v>599</v>
      </c>
      <c r="B600" s="23" t="s">
        <v>1065</v>
      </c>
      <c r="C600" s="23">
        <v>4.2</v>
      </c>
      <c r="D600" s="23">
        <v>68</v>
      </c>
      <c r="E600" s="23" t="s">
        <v>17</v>
      </c>
      <c r="F600" s="23" t="s">
        <v>248</v>
      </c>
      <c r="G600" s="23" t="s">
        <v>29</v>
      </c>
      <c r="H600" s="24">
        <v>350</v>
      </c>
    </row>
    <row r="601" spans="1:8" x14ac:dyDescent="0.2">
      <c r="A601" s="23">
        <v>600</v>
      </c>
      <c r="B601" s="23" t="s">
        <v>1066</v>
      </c>
      <c r="C601" s="23">
        <v>3.8</v>
      </c>
      <c r="D601" s="23">
        <v>67</v>
      </c>
      <c r="E601" s="23" t="s">
        <v>217</v>
      </c>
      <c r="F601" s="23" t="s">
        <v>270</v>
      </c>
      <c r="G601" s="23" t="s">
        <v>166</v>
      </c>
      <c r="H601" s="24">
        <v>350</v>
      </c>
    </row>
    <row r="602" spans="1:8" x14ac:dyDescent="0.2">
      <c r="A602" s="23">
        <v>601</v>
      </c>
      <c r="B602" s="23" t="s">
        <v>1067</v>
      </c>
      <c r="C602" s="23">
        <v>4.2</v>
      </c>
      <c r="D602" s="23">
        <v>67</v>
      </c>
      <c r="E602" s="23" t="s">
        <v>17</v>
      </c>
      <c r="F602" s="23" t="s">
        <v>218</v>
      </c>
      <c r="G602" s="23" t="s">
        <v>134</v>
      </c>
      <c r="H602" s="24">
        <v>3500</v>
      </c>
    </row>
    <row r="603" spans="1:8" x14ac:dyDescent="0.2">
      <c r="A603" s="23">
        <v>602</v>
      </c>
      <c r="B603" s="23" t="s">
        <v>1068</v>
      </c>
      <c r="C603" s="23">
        <v>4</v>
      </c>
      <c r="D603" s="23">
        <v>67</v>
      </c>
      <c r="E603" s="23" t="s">
        <v>17</v>
      </c>
      <c r="F603" s="23" t="s">
        <v>375</v>
      </c>
      <c r="G603" s="23" t="s">
        <v>116</v>
      </c>
      <c r="H603" s="24">
        <v>350</v>
      </c>
    </row>
    <row r="604" spans="1:8" x14ac:dyDescent="0.2">
      <c r="A604" s="23">
        <v>603</v>
      </c>
      <c r="B604" s="23" t="s">
        <v>1069</v>
      </c>
      <c r="C604" s="23">
        <v>3.6</v>
      </c>
      <c r="D604" s="23">
        <v>67</v>
      </c>
      <c r="E604" s="23" t="s">
        <v>17</v>
      </c>
      <c r="F604" s="23" t="s">
        <v>257</v>
      </c>
      <c r="G604" s="23" t="s">
        <v>9</v>
      </c>
      <c r="H604" s="24">
        <v>3500</v>
      </c>
    </row>
    <row r="605" spans="1:8" x14ac:dyDescent="0.2">
      <c r="A605" s="23">
        <v>604</v>
      </c>
      <c r="B605" s="23" t="s">
        <v>1070</v>
      </c>
      <c r="C605" s="23">
        <v>3.6</v>
      </c>
      <c r="D605" s="23">
        <v>66</v>
      </c>
      <c r="E605" s="23" t="s">
        <v>17</v>
      </c>
      <c r="F605" s="23" t="s">
        <v>257</v>
      </c>
      <c r="G605" s="23" t="s">
        <v>86</v>
      </c>
      <c r="H605" s="24">
        <v>350</v>
      </c>
    </row>
    <row r="606" spans="1:8" x14ac:dyDescent="0.2">
      <c r="A606" s="23">
        <v>605</v>
      </c>
      <c r="B606" s="23" t="s">
        <v>1071</v>
      </c>
      <c r="C606" s="23">
        <v>3.4</v>
      </c>
      <c r="D606" s="23">
        <v>66</v>
      </c>
      <c r="E606" s="23" t="s">
        <v>8</v>
      </c>
      <c r="F606" s="23" t="s">
        <v>270</v>
      </c>
      <c r="G606" s="23" t="s">
        <v>172</v>
      </c>
      <c r="H606" s="24">
        <v>150</v>
      </c>
    </row>
    <row r="607" spans="1:8" x14ac:dyDescent="0.2">
      <c r="A607" s="23">
        <v>606</v>
      </c>
      <c r="B607" s="23" t="s">
        <v>1072</v>
      </c>
      <c r="C607" s="23">
        <v>3.7</v>
      </c>
      <c r="D607" s="23">
        <v>66</v>
      </c>
      <c r="E607" s="23" t="s">
        <v>17</v>
      </c>
      <c r="F607" s="23" t="s">
        <v>421</v>
      </c>
      <c r="G607" s="23" t="s">
        <v>83</v>
      </c>
      <c r="H607" s="24">
        <v>350</v>
      </c>
    </row>
    <row r="608" spans="1:8" x14ac:dyDescent="0.2">
      <c r="A608" s="23">
        <v>607</v>
      </c>
      <c r="B608" s="23" t="s">
        <v>1073</v>
      </c>
      <c r="C608" s="23">
        <v>4.4000000000000004</v>
      </c>
      <c r="D608" s="23">
        <v>66</v>
      </c>
      <c r="E608" s="23" t="s">
        <v>17</v>
      </c>
      <c r="F608" s="23" t="s">
        <v>248</v>
      </c>
      <c r="G608" s="23" t="s">
        <v>74</v>
      </c>
      <c r="H608" s="24">
        <v>150</v>
      </c>
    </row>
    <row r="609" spans="1:8" x14ac:dyDescent="0.2">
      <c r="A609" s="23">
        <v>608</v>
      </c>
      <c r="B609" s="23" t="s">
        <v>1074</v>
      </c>
      <c r="C609" s="23">
        <v>3.9</v>
      </c>
      <c r="D609" s="23">
        <v>66</v>
      </c>
      <c r="E609" s="23" t="s">
        <v>17</v>
      </c>
      <c r="F609" s="23" t="s">
        <v>247</v>
      </c>
      <c r="G609" s="23" t="s">
        <v>96</v>
      </c>
      <c r="H609" s="24">
        <v>150</v>
      </c>
    </row>
    <row r="610" spans="1:8" x14ac:dyDescent="0.2">
      <c r="A610" s="23">
        <v>609</v>
      </c>
      <c r="B610" s="23" t="s">
        <v>1075</v>
      </c>
      <c r="C610" s="23">
        <v>3.8</v>
      </c>
      <c r="D610" s="23">
        <v>66</v>
      </c>
      <c r="E610" s="23" t="s">
        <v>17</v>
      </c>
      <c r="F610" s="23" t="s">
        <v>461</v>
      </c>
      <c r="G610" s="23" t="s">
        <v>36</v>
      </c>
      <c r="H610" s="24">
        <v>150</v>
      </c>
    </row>
    <row r="611" spans="1:8" x14ac:dyDescent="0.2">
      <c r="A611" s="23">
        <v>610</v>
      </c>
      <c r="B611" s="23" t="s">
        <v>1076</v>
      </c>
      <c r="C611" s="23">
        <v>4</v>
      </c>
      <c r="D611" s="23">
        <v>66</v>
      </c>
      <c r="E611" s="23" t="s">
        <v>17</v>
      </c>
      <c r="F611" s="23" t="s">
        <v>313</v>
      </c>
      <c r="G611" s="23" t="s">
        <v>22</v>
      </c>
      <c r="H611" s="24">
        <v>150</v>
      </c>
    </row>
    <row r="612" spans="1:8" x14ac:dyDescent="0.2">
      <c r="A612" s="23">
        <v>611</v>
      </c>
      <c r="B612" s="23" t="s">
        <v>1077</v>
      </c>
      <c r="C612" s="23">
        <v>4.0999999999999996</v>
      </c>
      <c r="D612" s="23">
        <v>66</v>
      </c>
      <c r="E612" s="23" t="s">
        <v>17</v>
      </c>
      <c r="F612" s="23" t="s">
        <v>319</v>
      </c>
      <c r="G612" s="23" t="s">
        <v>83</v>
      </c>
      <c r="H612" s="24">
        <v>18568</v>
      </c>
    </row>
    <row r="613" spans="1:8" x14ac:dyDescent="0.2">
      <c r="A613" s="23">
        <v>612</v>
      </c>
      <c r="B613" s="23" t="s">
        <v>1078</v>
      </c>
      <c r="C613" s="23">
        <v>4.4000000000000004</v>
      </c>
      <c r="D613" s="23">
        <v>66</v>
      </c>
      <c r="E613" s="23" t="s">
        <v>17</v>
      </c>
      <c r="F613" s="23" t="s">
        <v>471</v>
      </c>
      <c r="G613" s="23" t="s">
        <v>143</v>
      </c>
      <c r="H613" s="24">
        <v>350</v>
      </c>
    </row>
    <row r="614" spans="1:8" x14ac:dyDescent="0.2">
      <c r="A614" s="23">
        <v>613</v>
      </c>
      <c r="B614" s="23" t="s">
        <v>1079</v>
      </c>
      <c r="C614" s="23">
        <v>4.5999999999999996</v>
      </c>
      <c r="D614" s="23">
        <v>66</v>
      </c>
      <c r="E614" s="23" t="s">
        <v>17</v>
      </c>
      <c r="F614" s="23" t="s">
        <v>308</v>
      </c>
      <c r="G614" s="23" t="s">
        <v>219</v>
      </c>
      <c r="H614" s="24">
        <v>3500</v>
      </c>
    </row>
    <row r="615" spans="1:8" x14ac:dyDescent="0.2">
      <c r="A615" s="23">
        <v>614</v>
      </c>
      <c r="B615" s="23" t="s">
        <v>1080</v>
      </c>
      <c r="C615" s="23">
        <v>3.6</v>
      </c>
      <c r="D615" s="23">
        <v>65</v>
      </c>
      <c r="E615" s="23" t="s">
        <v>17</v>
      </c>
      <c r="F615" s="23" t="s">
        <v>472</v>
      </c>
      <c r="G615" s="23" t="s">
        <v>33</v>
      </c>
      <c r="H615" s="24">
        <v>350</v>
      </c>
    </row>
    <row r="616" spans="1:8" x14ac:dyDescent="0.2">
      <c r="A616" s="23">
        <v>615</v>
      </c>
      <c r="B616" s="23" t="s">
        <v>1081</v>
      </c>
      <c r="C616" s="23">
        <v>3.7</v>
      </c>
      <c r="D616" s="23">
        <v>65</v>
      </c>
      <c r="E616" s="23" t="s">
        <v>17</v>
      </c>
      <c r="F616" s="23" t="s">
        <v>418</v>
      </c>
      <c r="G616" s="23" t="s">
        <v>172</v>
      </c>
      <c r="H616" s="24">
        <v>350</v>
      </c>
    </row>
    <row r="617" spans="1:8" x14ac:dyDescent="0.2">
      <c r="A617" s="23">
        <v>616</v>
      </c>
      <c r="B617" s="23" t="s">
        <v>1082</v>
      </c>
      <c r="C617" s="23">
        <v>3.8</v>
      </c>
      <c r="D617" s="23">
        <v>65</v>
      </c>
      <c r="E617" s="23" t="s">
        <v>17</v>
      </c>
      <c r="F617" s="23" t="s">
        <v>272</v>
      </c>
      <c r="G617" s="23" t="s">
        <v>96</v>
      </c>
      <c r="H617" s="24">
        <v>350</v>
      </c>
    </row>
    <row r="618" spans="1:8" x14ac:dyDescent="0.2">
      <c r="A618" s="23">
        <v>617</v>
      </c>
      <c r="B618" s="23" t="s">
        <v>1083</v>
      </c>
      <c r="C618" s="23">
        <v>4.2</v>
      </c>
      <c r="D618" s="23">
        <v>65</v>
      </c>
      <c r="E618" s="23" t="s">
        <v>17</v>
      </c>
      <c r="F618" s="23" t="s">
        <v>473</v>
      </c>
      <c r="G618" s="23" t="s">
        <v>12</v>
      </c>
      <c r="H618" s="24">
        <v>350</v>
      </c>
    </row>
    <row r="619" spans="1:8" x14ac:dyDescent="0.2">
      <c r="A619" s="23">
        <v>618</v>
      </c>
      <c r="B619" s="23" t="s">
        <v>1084</v>
      </c>
      <c r="C619" s="23">
        <v>4.9000000000000004</v>
      </c>
      <c r="D619" s="23">
        <v>65</v>
      </c>
      <c r="E619" s="23" t="s">
        <v>17</v>
      </c>
      <c r="F619" s="23" t="s">
        <v>376</v>
      </c>
      <c r="G619" s="23" t="s">
        <v>29</v>
      </c>
      <c r="H619" s="24">
        <v>150</v>
      </c>
    </row>
    <row r="620" spans="1:8" x14ac:dyDescent="0.2">
      <c r="A620" s="23">
        <v>619</v>
      </c>
      <c r="B620" s="23" t="s">
        <v>1085</v>
      </c>
      <c r="C620" s="23">
        <v>4.8</v>
      </c>
      <c r="D620" s="23">
        <v>255</v>
      </c>
      <c r="E620" s="23" t="s">
        <v>17</v>
      </c>
      <c r="F620" s="23" t="s">
        <v>296</v>
      </c>
      <c r="G620" s="23" t="s">
        <v>220</v>
      </c>
      <c r="H620" s="24">
        <v>18568</v>
      </c>
    </row>
    <row r="621" spans="1:8" x14ac:dyDescent="0.2">
      <c r="A621" s="23">
        <v>620</v>
      </c>
      <c r="B621" s="23" t="s">
        <v>1086</v>
      </c>
      <c r="C621" s="23">
        <v>3.3</v>
      </c>
      <c r="D621" s="23">
        <v>64</v>
      </c>
      <c r="E621" s="23" t="s">
        <v>17</v>
      </c>
      <c r="F621" s="23" t="s">
        <v>474</v>
      </c>
      <c r="G621" s="23" t="s">
        <v>119</v>
      </c>
      <c r="H621" s="24">
        <v>25000</v>
      </c>
    </row>
    <row r="622" spans="1:8" x14ac:dyDescent="0.2">
      <c r="A622" s="23">
        <v>621</v>
      </c>
      <c r="B622" s="23" t="s">
        <v>1087</v>
      </c>
      <c r="C622" s="23">
        <v>4.0999999999999996</v>
      </c>
      <c r="D622" s="23">
        <v>64</v>
      </c>
      <c r="E622" s="23" t="s">
        <v>17</v>
      </c>
      <c r="F622" s="23" t="s">
        <v>223</v>
      </c>
      <c r="G622" s="23" t="s">
        <v>112</v>
      </c>
      <c r="H622" s="24">
        <v>850</v>
      </c>
    </row>
    <row r="623" spans="1:8" x14ac:dyDescent="0.2">
      <c r="A623" s="23">
        <v>622</v>
      </c>
      <c r="B623" s="23" t="s">
        <v>1088</v>
      </c>
      <c r="C623" s="23">
        <v>3.6</v>
      </c>
      <c r="D623" s="23">
        <v>64</v>
      </c>
      <c r="E623" s="23" t="s">
        <v>8</v>
      </c>
      <c r="F623" s="23" t="s">
        <v>323</v>
      </c>
      <c r="G623" s="23" t="s">
        <v>116</v>
      </c>
      <c r="H623" s="24">
        <v>350</v>
      </c>
    </row>
    <row r="624" spans="1:8" x14ac:dyDescent="0.2">
      <c r="A624" s="23">
        <v>623</v>
      </c>
      <c r="B624" s="23" t="s">
        <v>1089</v>
      </c>
      <c r="C624" s="23">
        <v>2.8</v>
      </c>
      <c r="D624" s="23">
        <v>64</v>
      </c>
      <c r="E624" s="23" t="s">
        <v>17</v>
      </c>
      <c r="F624" s="23" t="s">
        <v>228</v>
      </c>
      <c r="G624" s="23" t="s">
        <v>99</v>
      </c>
      <c r="H624" s="24">
        <v>150</v>
      </c>
    </row>
    <row r="625" spans="1:8" x14ac:dyDescent="0.2">
      <c r="A625" s="23">
        <v>624</v>
      </c>
      <c r="B625" s="23" t="s">
        <v>1090</v>
      </c>
      <c r="C625" s="23">
        <v>2.2999999999999998</v>
      </c>
      <c r="D625" s="23">
        <v>64</v>
      </c>
      <c r="E625" s="23" t="s">
        <v>8</v>
      </c>
      <c r="F625" s="23" t="s">
        <v>261</v>
      </c>
      <c r="G625" s="23" t="s">
        <v>32</v>
      </c>
      <c r="H625" s="24">
        <v>150</v>
      </c>
    </row>
    <row r="626" spans="1:8" x14ac:dyDescent="0.2">
      <c r="A626" s="23">
        <v>625</v>
      </c>
      <c r="B626" s="23" t="s">
        <v>1091</v>
      </c>
      <c r="C626" s="23">
        <v>4.0999999999999996</v>
      </c>
      <c r="D626" s="23">
        <v>64</v>
      </c>
      <c r="E626" s="23" t="s">
        <v>17</v>
      </c>
      <c r="F626" s="23" t="s">
        <v>232</v>
      </c>
      <c r="G626" s="23" t="s">
        <v>112</v>
      </c>
      <c r="H626" s="24">
        <v>150</v>
      </c>
    </row>
    <row r="627" spans="1:8" x14ac:dyDescent="0.2">
      <c r="A627" s="23">
        <v>626</v>
      </c>
      <c r="B627" s="23" t="s">
        <v>1092</v>
      </c>
      <c r="C627" s="23">
        <v>4.0999999999999996</v>
      </c>
      <c r="D627" s="23">
        <v>64</v>
      </c>
      <c r="E627" s="23" t="s">
        <v>17</v>
      </c>
      <c r="F627" s="23" t="s">
        <v>257</v>
      </c>
      <c r="G627" s="23" t="s">
        <v>87</v>
      </c>
      <c r="H627" s="24">
        <v>350</v>
      </c>
    </row>
    <row r="628" spans="1:8" x14ac:dyDescent="0.2">
      <c r="A628" s="23">
        <v>627</v>
      </c>
      <c r="B628" s="23" t="s">
        <v>1093</v>
      </c>
      <c r="C628" s="23">
        <v>4.3</v>
      </c>
      <c r="D628" s="23">
        <v>63</v>
      </c>
      <c r="E628" s="23" t="s">
        <v>17</v>
      </c>
      <c r="F628" s="23" t="s">
        <v>428</v>
      </c>
      <c r="G628" s="23" t="s">
        <v>81</v>
      </c>
      <c r="H628" s="24">
        <v>150</v>
      </c>
    </row>
    <row r="629" spans="1:8" x14ac:dyDescent="0.2">
      <c r="A629" s="23">
        <v>628</v>
      </c>
      <c r="B629" s="23" t="s">
        <v>1094</v>
      </c>
      <c r="C629" s="23">
        <v>3.8</v>
      </c>
      <c r="D629" s="23">
        <v>63</v>
      </c>
      <c r="E629" s="23" t="s">
        <v>17</v>
      </c>
      <c r="F629" s="23" t="s">
        <v>249</v>
      </c>
      <c r="G629" s="23" t="s">
        <v>72</v>
      </c>
      <c r="H629" s="24">
        <v>850</v>
      </c>
    </row>
    <row r="630" spans="1:8" x14ac:dyDescent="0.2">
      <c r="A630" s="23">
        <v>629</v>
      </c>
      <c r="B630" s="23" t="s">
        <v>1095</v>
      </c>
      <c r="C630" s="23">
        <v>3.9</v>
      </c>
      <c r="D630" s="23">
        <v>63</v>
      </c>
      <c r="E630" s="23" t="s">
        <v>17</v>
      </c>
      <c r="F630" s="23" t="s">
        <v>249</v>
      </c>
      <c r="G630" s="23" t="s">
        <v>87</v>
      </c>
      <c r="H630" s="24">
        <v>150</v>
      </c>
    </row>
    <row r="631" spans="1:8" x14ac:dyDescent="0.2">
      <c r="A631" s="23">
        <v>630</v>
      </c>
      <c r="B631" s="23" t="s">
        <v>1096</v>
      </c>
      <c r="C631" s="23">
        <v>4.7</v>
      </c>
      <c r="D631" s="23">
        <v>63</v>
      </c>
      <c r="E631" s="23" t="s">
        <v>8</v>
      </c>
      <c r="F631" s="23" t="s">
        <v>425</v>
      </c>
      <c r="G631" s="23" t="s">
        <v>22</v>
      </c>
      <c r="H631" s="24">
        <v>150</v>
      </c>
    </row>
    <row r="632" spans="1:8" x14ac:dyDescent="0.2">
      <c r="A632" s="23">
        <v>631</v>
      </c>
      <c r="B632" s="23" t="s">
        <v>1097</v>
      </c>
      <c r="C632" s="23">
        <v>3.7</v>
      </c>
      <c r="D632" s="23">
        <v>62</v>
      </c>
      <c r="E632" s="23" t="s">
        <v>17</v>
      </c>
      <c r="F632" s="23" t="s">
        <v>421</v>
      </c>
      <c r="G632" s="23" t="s">
        <v>160</v>
      </c>
      <c r="H632" s="24">
        <v>150</v>
      </c>
    </row>
    <row r="633" spans="1:8" x14ac:dyDescent="0.2">
      <c r="A633" s="23">
        <v>632</v>
      </c>
      <c r="B633" s="23" t="s">
        <v>1098</v>
      </c>
      <c r="C633" s="23">
        <v>3.6</v>
      </c>
      <c r="D633" s="23">
        <v>62</v>
      </c>
      <c r="E633" s="23" t="s">
        <v>17</v>
      </c>
      <c r="F633" s="23" t="s">
        <v>439</v>
      </c>
      <c r="G633" s="23" t="s">
        <v>86</v>
      </c>
      <c r="H633" s="24">
        <v>850</v>
      </c>
    </row>
    <row r="634" spans="1:8" x14ac:dyDescent="0.2">
      <c r="A634" s="23">
        <v>633</v>
      </c>
      <c r="B634" s="23" t="s">
        <v>1099</v>
      </c>
      <c r="C634" s="23">
        <v>4.5999999999999996</v>
      </c>
      <c r="D634" s="23">
        <v>62</v>
      </c>
      <c r="E634" s="23" t="s">
        <v>17</v>
      </c>
      <c r="F634" s="23" t="s">
        <v>248</v>
      </c>
      <c r="G634" s="23" t="s">
        <v>96</v>
      </c>
      <c r="H634" s="24">
        <v>150</v>
      </c>
    </row>
    <row r="635" spans="1:8" x14ac:dyDescent="0.2">
      <c r="A635" s="23">
        <v>634</v>
      </c>
      <c r="B635" s="23" t="s">
        <v>1100</v>
      </c>
      <c r="C635" s="23">
        <v>3.5</v>
      </c>
      <c r="D635" s="23">
        <v>62</v>
      </c>
      <c r="E635" s="23" t="s">
        <v>17</v>
      </c>
      <c r="F635" s="23" t="s">
        <v>268</v>
      </c>
      <c r="G635" s="23" t="s">
        <v>86</v>
      </c>
      <c r="H635" s="24">
        <v>150</v>
      </c>
    </row>
    <row r="636" spans="1:8" x14ac:dyDescent="0.2">
      <c r="A636" s="23">
        <v>635</v>
      </c>
      <c r="B636" s="23" t="s">
        <v>1101</v>
      </c>
      <c r="C636" s="23">
        <v>3.6</v>
      </c>
      <c r="D636" s="23">
        <v>62</v>
      </c>
      <c r="E636" s="23" t="s">
        <v>17</v>
      </c>
      <c r="F636" s="23" t="s">
        <v>475</v>
      </c>
      <c r="G636" s="23" t="s">
        <v>12</v>
      </c>
      <c r="H636" s="24">
        <v>350</v>
      </c>
    </row>
    <row r="637" spans="1:8" x14ac:dyDescent="0.2">
      <c r="A637" s="23">
        <v>636</v>
      </c>
      <c r="B637" s="23" t="s">
        <v>1102</v>
      </c>
      <c r="C637" s="23">
        <v>4.0999999999999996</v>
      </c>
      <c r="D637" s="23">
        <v>62</v>
      </c>
      <c r="E637" s="23" t="s">
        <v>8</v>
      </c>
      <c r="F637" s="23" t="s">
        <v>249</v>
      </c>
      <c r="G637" s="23" t="s">
        <v>99</v>
      </c>
      <c r="H637" s="24">
        <v>850</v>
      </c>
    </row>
    <row r="638" spans="1:8" x14ac:dyDescent="0.2">
      <c r="A638" s="23">
        <v>637</v>
      </c>
      <c r="B638" s="23" t="s">
        <v>1103</v>
      </c>
      <c r="C638" s="23">
        <v>3.5</v>
      </c>
      <c r="D638" s="23">
        <v>61</v>
      </c>
      <c r="E638" s="23" t="s">
        <v>17</v>
      </c>
      <c r="F638" s="23" t="s">
        <v>257</v>
      </c>
      <c r="G638" s="23" t="s">
        <v>50</v>
      </c>
      <c r="H638" s="24">
        <v>850</v>
      </c>
    </row>
    <row r="639" spans="1:8" x14ac:dyDescent="0.2">
      <c r="A639" s="23">
        <v>638</v>
      </c>
      <c r="B639" s="23" t="s">
        <v>1104</v>
      </c>
      <c r="C639" s="23">
        <v>3.8</v>
      </c>
      <c r="D639" s="23">
        <v>61</v>
      </c>
      <c r="E639" s="23" t="s">
        <v>17</v>
      </c>
      <c r="F639" s="23" t="s">
        <v>476</v>
      </c>
      <c r="G639" s="23" t="s">
        <v>26</v>
      </c>
      <c r="H639" s="24">
        <v>150</v>
      </c>
    </row>
    <row r="640" spans="1:8" x14ac:dyDescent="0.2">
      <c r="A640" s="23">
        <v>639</v>
      </c>
      <c r="B640" s="23" t="s">
        <v>1105</v>
      </c>
      <c r="C640" s="23">
        <v>3.9</v>
      </c>
      <c r="D640" s="23">
        <v>61</v>
      </c>
      <c r="E640" s="23" t="s">
        <v>17</v>
      </c>
      <c r="F640" s="23" t="s">
        <v>221</v>
      </c>
      <c r="G640" s="23" t="s">
        <v>112</v>
      </c>
      <c r="H640" s="24">
        <v>850</v>
      </c>
    </row>
    <row r="641" spans="1:8" x14ac:dyDescent="0.2">
      <c r="A641" s="23">
        <v>640</v>
      </c>
      <c r="B641" s="23" t="s">
        <v>1106</v>
      </c>
      <c r="C641" s="23">
        <v>4</v>
      </c>
      <c r="D641" s="23">
        <v>61</v>
      </c>
      <c r="E641" s="23" t="s">
        <v>17</v>
      </c>
      <c r="F641" s="23" t="s">
        <v>377</v>
      </c>
      <c r="G641" s="23" t="s">
        <v>64</v>
      </c>
      <c r="H641" s="24">
        <v>350</v>
      </c>
    </row>
    <row r="642" spans="1:8" x14ac:dyDescent="0.2">
      <c r="A642" s="23">
        <v>641</v>
      </c>
      <c r="B642" s="23" t="s">
        <v>1107</v>
      </c>
      <c r="C642" s="23">
        <v>3.8</v>
      </c>
      <c r="D642" s="23">
        <v>61</v>
      </c>
      <c r="E642" s="23" t="s">
        <v>17</v>
      </c>
      <c r="F642" s="23" t="s">
        <v>249</v>
      </c>
      <c r="G642" s="23" t="s">
        <v>87</v>
      </c>
      <c r="H642" s="24">
        <v>350</v>
      </c>
    </row>
    <row r="643" spans="1:8" x14ac:dyDescent="0.2">
      <c r="A643" s="23">
        <v>642</v>
      </c>
      <c r="B643" s="23" t="s">
        <v>1108</v>
      </c>
      <c r="C643" s="23">
        <v>3.5</v>
      </c>
      <c r="D643" s="23">
        <v>61</v>
      </c>
      <c r="E643" s="23" t="s">
        <v>8</v>
      </c>
      <c r="F643" s="23" t="s">
        <v>286</v>
      </c>
      <c r="G643" s="23" t="s">
        <v>166</v>
      </c>
      <c r="H643" s="24">
        <v>150</v>
      </c>
    </row>
    <row r="644" spans="1:8" x14ac:dyDescent="0.2">
      <c r="A644" s="23">
        <v>643</v>
      </c>
      <c r="B644" s="23" t="s">
        <v>1109</v>
      </c>
      <c r="C644" s="23">
        <v>3.7</v>
      </c>
      <c r="D644" s="23">
        <v>61</v>
      </c>
      <c r="E644" s="23" t="s">
        <v>17</v>
      </c>
      <c r="F644" s="23" t="s">
        <v>249</v>
      </c>
      <c r="G644" s="23" t="s">
        <v>112</v>
      </c>
      <c r="H644" s="24">
        <v>150</v>
      </c>
    </row>
    <row r="645" spans="1:8" x14ac:dyDescent="0.2">
      <c r="A645" s="23">
        <v>644</v>
      </c>
      <c r="B645" s="23" t="s">
        <v>1110</v>
      </c>
      <c r="C645" s="23">
        <v>3.8</v>
      </c>
      <c r="D645" s="23" t="s">
        <v>336</v>
      </c>
      <c r="E645" s="23" t="s">
        <v>17</v>
      </c>
      <c r="F645" s="23" t="s">
        <v>477</v>
      </c>
      <c r="G645" s="23" t="s">
        <v>73</v>
      </c>
      <c r="H645" s="24">
        <v>100000</v>
      </c>
    </row>
    <row r="646" spans="1:8" x14ac:dyDescent="0.2">
      <c r="A646" s="23">
        <v>645</v>
      </c>
      <c r="B646" s="23" t="s">
        <v>1111</v>
      </c>
      <c r="C646" s="23">
        <v>3.7</v>
      </c>
      <c r="D646" s="23">
        <v>67</v>
      </c>
      <c r="E646" s="23" t="s">
        <v>8</v>
      </c>
      <c r="F646" s="23" t="s">
        <v>361</v>
      </c>
      <c r="G646" s="23" t="s">
        <v>113</v>
      </c>
      <c r="H646" s="24">
        <v>350</v>
      </c>
    </row>
    <row r="647" spans="1:8" x14ac:dyDescent="0.2">
      <c r="A647" s="23">
        <v>646</v>
      </c>
      <c r="B647" s="23" t="s">
        <v>1112</v>
      </c>
      <c r="C647" s="23">
        <v>4.0999999999999996</v>
      </c>
      <c r="D647" s="23">
        <v>60</v>
      </c>
      <c r="E647" s="23" t="s">
        <v>17</v>
      </c>
      <c r="F647" s="23" t="s">
        <v>229</v>
      </c>
      <c r="G647" s="23" t="s">
        <v>74</v>
      </c>
      <c r="H647" s="24">
        <v>350</v>
      </c>
    </row>
    <row r="648" spans="1:8" x14ac:dyDescent="0.2">
      <c r="A648" s="23">
        <v>647</v>
      </c>
      <c r="B648" s="23" t="s">
        <v>1113</v>
      </c>
      <c r="C648" s="23">
        <v>3.7</v>
      </c>
      <c r="D648" s="23">
        <v>60</v>
      </c>
      <c r="E648" s="23" t="s">
        <v>8</v>
      </c>
      <c r="F648" s="23" t="s">
        <v>221</v>
      </c>
      <c r="G648" s="23" t="s">
        <v>163</v>
      </c>
      <c r="H648" s="24">
        <v>3500</v>
      </c>
    </row>
    <row r="649" spans="1:8" x14ac:dyDescent="0.2">
      <c r="A649" s="23">
        <v>648</v>
      </c>
      <c r="B649" s="23" t="s">
        <v>1114</v>
      </c>
      <c r="C649" s="23">
        <v>3.2</v>
      </c>
      <c r="D649" s="23">
        <v>60</v>
      </c>
      <c r="E649" s="23" t="s">
        <v>17</v>
      </c>
      <c r="F649" s="23" t="s">
        <v>221</v>
      </c>
      <c r="G649" s="23" t="s">
        <v>18</v>
      </c>
      <c r="H649" s="24">
        <v>18568</v>
      </c>
    </row>
    <row r="650" spans="1:8" x14ac:dyDescent="0.2">
      <c r="A650" s="23">
        <v>649</v>
      </c>
      <c r="B650" s="23" t="s">
        <v>1115</v>
      </c>
      <c r="C650" s="23">
        <v>3.8</v>
      </c>
      <c r="D650" s="23">
        <v>60</v>
      </c>
      <c r="E650" s="23" t="s">
        <v>17</v>
      </c>
      <c r="F650" s="23" t="s">
        <v>305</v>
      </c>
      <c r="G650" s="23" t="s">
        <v>116</v>
      </c>
      <c r="H650" s="24">
        <v>150</v>
      </c>
    </row>
    <row r="651" spans="1:8" x14ac:dyDescent="0.2">
      <c r="A651" s="23">
        <v>650</v>
      </c>
      <c r="B651" s="23" t="s">
        <v>1116</v>
      </c>
      <c r="C651" s="23">
        <v>3.8</v>
      </c>
      <c r="D651" s="23">
        <v>60</v>
      </c>
      <c r="E651" s="23" t="s">
        <v>17</v>
      </c>
      <c r="F651" s="23" t="s">
        <v>421</v>
      </c>
      <c r="G651" s="23" t="s">
        <v>103</v>
      </c>
      <c r="H651" s="24">
        <v>25000</v>
      </c>
    </row>
    <row r="652" spans="1:8" x14ac:dyDescent="0.2">
      <c r="A652" s="23">
        <v>651</v>
      </c>
      <c r="B652" s="23" t="s">
        <v>1117</v>
      </c>
      <c r="C652" s="23">
        <v>3.5</v>
      </c>
      <c r="D652" s="23">
        <v>60</v>
      </c>
      <c r="E652" s="23" t="s">
        <v>17</v>
      </c>
      <c r="F652" s="23" t="s">
        <v>222</v>
      </c>
      <c r="G652" s="23" t="s">
        <v>22</v>
      </c>
      <c r="H652" s="24">
        <v>150</v>
      </c>
    </row>
    <row r="653" spans="1:8" x14ac:dyDescent="0.2">
      <c r="A653" s="23">
        <v>652</v>
      </c>
      <c r="B653" s="23" t="s">
        <v>1118</v>
      </c>
      <c r="C653" s="23">
        <v>4.2</v>
      </c>
      <c r="D653" s="23">
        <v>60</v>
      </c>
      <c r="E653" s="23" t="s">
        <v>44</v>
      </c>
      <c r="F653" s="23" t="s">
        <v>272</v>
      </c>
      <c r="G653" s="23" t="s">
        <v>22</v>
      </c>
      <c r="H653" s="24">
        <v>350</v>
      </c>
    </row>
    <row r="654" spans="1:8" x14ac:dyDescent="0.2">
      <c r="A654" s="23">
        <v>653</v>
      </c>
      <c r="B654" s="23" t="s">
        <v>1119</v>
      </c>
      <c r="C654" s="23">
        <v>3.1</v>
      </c>
      <c r="D654" s="23">
        <v>60</v>
      </c>
      <c r="E654" s="23" t="s">
        <v>17</v>
      </c>
      <c r="F654" s="23" t="s">
        <v>249</v>
      </c>
      <c r="G654" s="23" t="s">
        <v>33</v>
      </c>
      <c r="H654" s="24">
        <v>150</v>
      </c>
    </row>
    <row r="655" spans="1:8" x14ac:dyDescent="0.2">
      <c r="A655" s="23">
        <v>654</v>
      </c>
      <c r="B655" s="23" t="s">
        <v>1120</v>
      </c>
      <c r="C655" s="23">
        <v>3.9</v>
      </c>
      <c r="D655" s="23">
        <v>60</v>
      </c>
      <c r="E655" s="23" t="s">
        <v>17</v>
      </c>
      <c r="F655" s="23" t="s">
        <v>421</v>
      </c>
      <c r="G655" s="23" t="s">
        <v>174</v>
      </c>
      <c r="H655" s="24">
        <v>3500</v>
      </c>
    </row>
    <row r="656" spans="1:8" x14ac:dyDescent="0.2">
      <c r="A656" s="23">
        <v>655</v>
      </c>
      <c r="B656" s="23" t="s">
        <v>1121</v>
      </c>
      <c r="C656" s="23">
        <v>4.4000000000000004</v>
      </c>
      <c r="D656" s="23">
        <v>60</v>
      </c>
      <c r="E656" s="23" t="s">
        <v>8</v>
      </c>
      <c r="F656" s="23" t="s">
        <v>431</v>
      </c>
      <c r="G656" s="23" t="s">
        <v>96</v>
      </c>
      <c r="H656" s="24">
        <v>3500</v>
      </c>
    </row>
    <row r="657" spans="1:8" x14ac:dyDescent="0.2">
      <c r="A657" s="23">
        <v>656</v>
      </c>
      <c r="B657" s="23" t="s">
        <v>1122</v>
      </c>
      <c r="C657" s="23">
        <v>4.3</v>
      </c>
      <c r="D657" s="23">
        <v>60</v>
      </c>
      <c r="E657" s="23" t="s">
        <v>17</v>
      </c>
      <c r="F657" s="23" t="s">
        <v>266</v>
      </c>
      <c r="G657" s="23" t="s">
        <v>64</v>
      </c>
      <c r="H657" s="24">
        <v>350</v>
      </c>
    </row>
    <row r="658" spans="1:8" x14ac:dyDescent="0.2">
      <c r="A658" s="23">
        <v>657</v>
      </c>
      <c r="B658" s="23" t="s">
        <v>1123</v>
      </c>
      <c r="C658" s="23">
        <v>4</v>
      </c>
      <c r="D658" s="23">
        <v>60</v>
      </c>
      <c r="E658" s="23" t="s">
        <v>17</v>
      </c>
      <c r="F658" s="23" t="s">
        <v>478</v>
      </c>
      <c r="G658" s="23" t="s">
        <v>142</v>
      </c>
      <c r="H658" s="24">
        <v>25000</v>
      </c>
    </row>
    <row r="659" spans="1:8" x14ac:dyDescent="0.2">
      <c r="A659" s="23">
        <v>658</v>
      </c>
      <c r="B659" s="23" t="s">
        <v>1124</v>
      </c>
      <c r="C659" s="23">
        <v>3.6</v>
      </c>
      <c r="D659" s="23">
        <v>60</v>
      </c>
      <c r="E659" s="23" t="s">
        <v>17</v>
      </c>
      <c r="F659" s="23" t="s">
        <v>249</v>
      </c>
      <c r="G659" s="23" t="s">
        <v>165</v>
      </c>
      <c r="H659" s="24">
        <v>150</v>
      </c>
    </row>
    <row r="660" spans="1:8" x14ac:dyDescent="0.2">
      <c r="A660" s="23">
        <v>659</v>
      </c>
      <c r="B660" s="23" t="s">
        <v>1125</v>
      </c>
      <c r="C660" s="23">
        <v>3.9</v>
      </c>
      <c r="D660" s="23">
        <v>60</v>
      </c>
      <c r="E660" s="23" t="s">
        <v>8</v>
      </c>
      <c r="F660" s="23" t="s">
        <v>221</v>
      </c>
      <c r="G660" s="23" t="s">
        <v>33</v>
      </c>
      <c r="H660" s="24">
        <v>25000</v>
      </c>
    </row>
    <row r="661" spans="1:8" x14ac:dyDescent="0.2">
      <c r="A661" s="23">
        <v>660</v>
      </c>
      <c r="B661" s="23" t="s">
        <v>1126</v>
      </c>
      <c r="C661" s="23">
        <v>4.4000000000000004</v>
      </c>
      <c r="D661" s="23">
        <v>60</v>
      </c>
      <c r="E661" s="23" t="s">
        <v>17</v>
      </c>
      <c r="F661" s="23" t="s">
        <v>257</v>
      </c>
      <c r="G661" s="23" t="s">
        <v>99</v>
      </c>
      <c r="H661" s="24">
        <v>350</v>
      </c>
    </row>
    <row r="662" spans="1:8" x14ac:dyDescent="0.2">
      <c r="A662" s="23">
        <v>661</v>
      </c>
      <c r="B662" s="23" t="s">
        <v>1127</v>
      </c>
      <c r="C662" s="23">
        <v>4.3</v>
      </c>
      <c r="D662" s="23">
        <v>60</v>
      </c>
      <c r="E662" s="23" t="s">
        <v>8</v>
      </c>
      <c r="F662" s="23" t="s">
        <v>479</v>
      </c>
      <c r="G662" s="23" t="s">
        <v>19</v>
      </c>
      <c r="H662" s="24">
        <v>350</v>
      </c>
    </row>
    <row r="663" spans="1:8" x14ac:dyDescent="0.2">
      <c r="A663" s="23">
        <v>662</v>
      </c>
      <c r="B663" s="23" t="s">
        <v>1128</v>
      </c>
      <c r="C663" s="23">
        <v>4.0999999999999996</v>
      </c>
      <c r="D663" s="23">
        <v>60</v>
      </c>
      <c r="E663" s="23" t="s">
        <v>8</v>
      </c>
      <c r="F663" s="23" t="s">
        <v>272</v>
      </c>
      <c r="G663" s="23" t="s">
        <v>9</v>
      </c>
      <c r="H663" s="24">
        <v>150</v>
      </c>
    </row>
    <row r="664" spans="1:8" x14ac:dyDescent="0.2">
      <c r="A664" s="23">
        <v>663</v>
      </c>
      <c r="B664" s="23" t="s">
        <v>1129</v>
      </c>
      <c r="C664" s="23">
        <v>3.7</v>
      </c>
      <c r="D664" s="23">
        <v>59</v>
      </c>
      <c r="E664" s="23" t="s">
        <v>17</v>
      </c>
      <c r="F664" s="23" t="s">
        <v>272</v>
      </c>
      <c r="G664" s="23" t="s">
        <v>70</v>
      </c>
      <c r="H664" s="24">
        <v>850</v>
      </c>
    </row>
    <row r="665" spans="1:8" x14ac:dyDescent="0.2">
      <c r="A665" s="23">
        <v>664</v>
      </c>
      <c r="B665" s="23" t="s">
        <v>1130</v>
      </c>
      <c r="C665" s="23">
        <v>4</v>
      </c>
      <c r="D665" s="23">
        <v>59</v>
      </c>
      <c r="E665" s="23" t="s">
        <v>8</v>
      </c>
      <c r="F665" s="23" t="s">
        <v>249</v>
      </c>
      <c r="G665" s="23" t="s">
        <v>74</v>
      </c>
      <c r="H665" s="24">
        <v>850</v>
      </c>
    </row>
    <row r="666" spans="1:8" x14ac:dyDescent="0.2">
      <c r="A666" s="23">
        <v>665</v>
      </c>
      <c r="B666" s="23" t="s">
        <v>1131</v>
      </c>
      <c r="C666" s="23">
        <v>4.4000000000000004</v>
      </c>
      <c r="D666" s="23">
        <v>59</v>
      </c>
      <c r="E666" s="23" t="s">
        <v>8</v>
      </c>
      <c r="F666" s="23" t="s">
        <v>222</v>
      </c>
      <c r="G666" s="23" t="s">
        <v>64</v>
      </c>
      <c r="H666" s="24">
        <v>150</v>
      </c>
    </row>
    <row r="667" spans="1:8" x14ac:dyDescent="0.2">
      <c r="A667" s="23">
        <v>666</v>
      </c>
      <c r="B667" s="23" t="s">
        <v>1132</v>
      </c>
      <c r="C667" s="23">
        <v>4</v>
      </c>
      <c r="D667" s="23">
        <v>59</v>
      </c>
      <c r="E667" s="23" t="s">
        <v>17</v>
      </c>
      <c r="F667" s="23" t="s">
        <v>480</v>
      </c>
      <c r="G667" s="23" t="s">
        <v>83</v>
      </c>
      <c r="H667" s="24">
        <v>350</v>
      </c>
    </row>
    <row r="668" spans="1:8" x14ac:dyDescent="0.2">
      <c r="A668" s="23">
        <v>667</v>
      </c>
      <c r="B668" s="23" t="s">
        <v>1133</v>
      </c>
      <c r="C668" s="23">
        <v>3.9</v>
      </c>
      <c r="D668" s="23">
        <v>59</v>
      </c>
      <c r="E668" s="23" t="s">
        <v>17</v>
      </c>
      <c r="F668" s="23" t="s">
        <v>343</v>
      </c>
      <c r="G668" s="23" t="s">
        <v>19</v>
      </c>
      <c r="H668" s="24">
        <v>850</v>
      </c>
    </row>
    <row r="669" spans="1:8" x14ac:dyDescent="0.2">
      <c r="A669" s="23">
        <v>668</v>
      </c>
      <c r="B669" s="23" t="s">
        <v>1134</v>
      </c>
      <c r="C669" s="23">
        <v>4.4000000000000004</v>
      </c>
      <c r="D669" s="23">
        <v>59</v>
      </c>
      <c r="E669" s="23" t="s">
        <v>17</v>
      </c>
      <c r="F669" s="23" t="s">
        <v>481</v>
      </c>
      <c r="G669" s="23" t="s">
        <v>57</v>
      </c>
      <c r="H669" s="24">
        <v>350</v>
      </c>
    </row>
    <row r="670" spans="1:8" x14ac:dyDescent="0.2">
      <c r="A670" s="23">
        <v>669</v>
      </c>
      <c r="B670" s="23" t="s">
        <v>1135</v>
      </c>
      <c r="C670" s="23">
        <v>4.3</v>
      </c>
      <c r="D670" s="23">
        <v>59</v>
      </c>
      <c r="E670" s="23" t="s">
        <v>8</v>
      </c>
      <c r="F670" s="23" t="s">
        <v>539</v>
      </c>
      <c r="G670" s="23" t="s">
        <v>97</v>
      </c>
      <c r="H670" s="24">
        <v>3500</v>
      </c>
    </row>
    <row r="671" spans="1:8" x14ac:dyDescent="0.2">
      <c r="A671" s="23">
        <v>670</v>
      </c>
      <c r="B671" s="23" t="s">
        <v>1136</v>
      </c>
      <c r="C671" s="23">
        <v>4.5999999999999996</v>
      </c>
      <c r="D671" s="23">
        <v>59</v>
      </c>
      <c r="E671" s="23" t="s">
        <v>17</v>
      </c>
      <c r="F671" s="23" t="s">
        <v>222</v>
      </c>
      <c r="G671" s="23" t="s">
        <v>45</v>
      </c>
      <c r="H671" s="24">
        <v>350</v>
      </c>
    </row>
    <row r="672" spans="1:8" x14ac:dyDescent="0.2">
      <c r="A672" s="23">
        <v>671</v>
      </c>
      <c r="B672" s="23" t="s">
        <v>1137</v>
      </c>
      <c r="C672" s="23">
        <v>3.8</v>
      </c>
      <c r="D672" s="23">
        <v>59</v>
      </c>
      <c r="E672" s="23" t="s">
        <v>17</v>
      </c>
      <c r="F672" s="23" t="s">
        <v>177</v>
      </c>
      <c r="G672" s="23" t="s">
        <v>26</v>
      </c>
      <c r="H672" s="24">
        <v>850</v>
      </c>
    </row>
    <row r="673" spans="1:8" x14ac:dyDescent="0.2">
      <c r="A673" s="23">
        <v>672</v>
      </c>
      <c r="B673" s="23" t="s">
        <v>1138</v>
      </c>
      <c r="C673" s="23">
        <v>4.5</v>
      </c>
      <c r="D673" s="23">
        <v>59</v>
      </c>
      <c r="E673" s="23" t="s">
        <v>169</v>
      </c>
      <c r="F673" s="23" t="s">
        <v>222</v>
      </c>
      <c r="G673" s="23" t="s">
        <v>112</v>
      </c>
      <c r="H673" s="24">
        <v>18568</v>
      </c>
    </row>
    <row r="674" spans="1:8" x14ac:dyDescent="0.2">
      <c r="A674" s="23">
        <v>673</v>
      </c>
      <c r="B674" s="23" t="s">
        <v>1139</v>
      </c>
      <c r="C674" s="23">
        <v>4.0999999999999996</v>
      </c>
      <c r="D674" s="23">
        <v>58</v>
      </c>
      <c r="E674" s="23" t="s">
        <v>17</v>
      </c>
      <c r="F674" s="23" t="s">
        <v>378</v>
      </c>
      <c r="G674" s="23" t="s">
        <v>36</v>
      </c>
      <c r="H674" s="24">
        <v>350</v>
      </c>
    </row>
    <row r="675" spans="1:8" x14ac:dyDescent="0.2">
      <c r="A675" s="23">
        <v>674</v>
      </c>
      <c r="B675" s="23" t="s">
        <v>1140</v>
      </c>
      <c r="C675" s="23">
        <v>3.6</v>
      </c>
      <c r="D675" s="23">
        <v>58</v>
      </c>
      <c r="E675" s="23" t="s">
        <v>17</v>
      </c>
      <c r="F675" s="23" t="s">
        <v>203</v>
      </c>
      <c r="G675" s="23" t="s">
        <v>47</v>
      </c>
      <c r="H675" s="24">
        <v>150</v>
      </c>
    </row>
    <row r="676" spans="1:8" x14ac:dyDescent="0.2">
      <c r="A676" s="23">
        <v>675</v>
      </c>
      <c r="B676" s="23" t="s">
        <v>1141</v>
      </c>
      <c r="C676" s="23">
        <v>3.8</v>
      </c>
      <c r="D676" s="23">
        <v>58</v>
      </c>
      <c r="E676" s="23" t="s">
        <v>17</v>
      </c>
      <c r="F676" s="23" t="s">
        <v>379</v>
      </c>
      <c r="G676" s="23" t="s">
        <v>19</v>
      </c>
      <c r="H676" s="24">
        <v>3500</v>
      </c>
    </row>
    <row r="677" spans="1:8" x14ac:dyDescent="0.2">
      <c r="A677" s="23">
        <v>676</v>
      </c>
      <c r="B677" s="23" t="s">
        <v>1142</v>
      </c>
      <c r="C677" s="23">
        <v>2.9</v>
      </c>
      <c r="D677" s="23">
        <v>58</v>
      </c>
      <c r="E677" s="23" t="s">
        <v>17</v>
      </c>
      <c r="F677" s="23" t="s">
        <v>249</v>
      </c>
      <c r="G677" s="23" t="s">
        <v>74</v>
      </c>
      <c r="H677" s="24">
        <v>850</v>
      </c>
    </row>
    <row r="678" spans="1:8" x14ac:dyDescent="0.2">
      <c r="A678" s="23">
        <v>677</v>
      </c>
      <c r="B678" s="23" t="s">
        <v>1143</v>
      </c>
      <c r="C678" s="23">
        <v>3.6</v>
      </c>
      <c r="D678" s="23">
        <v>58</v>
      </c>
      <c r="E678" s="23" t="s">
        <v>17</v>
      </c>
      <c r="F678" s="23" t="s">
        <v>232</v>
      </c>
      <c r="G678" s="23" t="s">
        <v>99</v>
      </c>
      <c r="H678" s="24">
        <v>150</v>
      </c>
    </row>
    <row r="679" spans="1:8" x14ac:dyDescent="0.2">
      <c r="A679" s="23">
        <v>678</v>
      </c>
      <c r="B679" s="23" t="s">
        <v>1144</v>
      </c>
      <c r="C679" s="23">
        <v>4.0999999999999996</v>
      </c>
      <c r="D679" s="23">
        <v>58</v>
      </c>
      <c r="E679" s="23" t="s">
        <v>17</v>
      </c>
      <c r="F679" s="23" t="s">
        <v>223</v>
      </c>
      <c r="G679" s="23" t="s">
        <v>26</v>
      </c>
      <c r="H679" s="24">
        <v>3500</v>
      </c>
    </row>
    <row r="680" spans="1:8" x14ac:dyDescent="0.2">
      <c r="A680" s="23">
        <v>679</v>
      </c>
      <c r="B680" s="23" t="s">
        <v>1145</v>
      </c>
      <c r="C680" s="23">
        <v>4.5</v>
      </c>
      <c r="D680" s="23">
        <v>58</v>
      </c>
      <c r="E680" s="23" t="s">
        <v>17</v>
      </c>
      <c r="F680" s="23" t="s">
        <v>420</v>
      </c>
      <c r="G680" s="23" t="s">
        <v>99</v>
      </c>
      <c r="H680" s="24">
        <v>350</v>
      </c>
    </row>
    <row r="681" spans="1:8" x14ac:dyDescent="0.2">
      <c r="A681" s="23">
        <v>680</v>
      </c>
      <c r="B681" s="23" t="s">
        <v>1146</v>
      </c>
      <c r="C681" s="23">
        <v>3.5</v>
      </c>
      <c r="D681" s="23">
        <v>58</v>
      </c>
      <c r="E681" s="23" t="s">
        <v>17</v>
      </c>
      <c r="F681" s="23" t="s">
        <v>482</v>
      </c>
      <c r="G681" s="23" t="s">
        <v>18</v>
      </c>
      <c r="H681" s="24">
        <v>150</v>
      </c>
    </row>
    <row r="682" spans="1:8" x14ac:dyDescent="0.2">
      <c r="A682" s="23">
        <v>681</v>
      </c>
      <c r="B682" s="23" t="s">
        <v>1147</v>
      </c>
      <c r="C682" s="23">
        <v>4.7</v>
      </c>
      <c r="D682" s="23">
        <v>58</v>
      </c>
      <c r="E682" s="23" t="s">
        <v>17</v>
      </c>
      <c r="F682" s="23" t="s">
        <v>314</v>
      </c>
      <c r="G682" s="23" t="s">
        <v>112</v>
      </c>
      <c r="H682" s="24">
        <v>350</v>
      </c>
    </row>
    <row r="683" spans="1:8" x14ac:dyDescent="0.2">
      <c r="A683" s="23">
        <v>682</v>
      </c>
      <c r="B683" s="23" t="s">
        <v>1148</v>
      </c>
      <c r="C683" s="23">
        <v>3.8</v>
      </c>
      <c r="D683" s="23">
        <v>58</v>
      </c>
      <c r="E683" s="23" t="s">
        <v>8</v>
      </c>
      <c r="F683" s="23" t="s">
        <v>247</v>
      </c>
      <c r="G683" s="23" t="s">
        <v>34</v>
      </c>
      <c r="H683" s="24">
        <v>18568</v>
      </c>
    </row>
    <row r="684" spans="1:8" x14ac:dyDescent="0.2">
      <c r="A684" s="23">
        <v>683</v>
      </c>
      <c r="B684" s="23" t="s">
        <v>1149</v>
      </c>
      <c r="C684" s="23">
        <v>3</v>
      </c>
      <c r="D684" s="23">
        <v>57</v>
      </c>
      <c r="E684" s="23" t="s">
        <v>17</v>
      </c>
      <c r="F684" s="23" t="s">
        <v>425</v>
      </c>
      <c r="G684" s="23" t="s">
        <v>27</v>
      </c>
      <c r="H684" s="24">
        <v>150</v>
      </c>
    </row>
    <row r="685" spans="1:8" x14ac:dyDescent="0.2">
      <c r="A685" s="23">
        <v>684</v>
      </c>
      <c r="B685" s="23" t="s">
        <v>1150</v>
      </c>
      <c r="C685" s="23">
        <v>3.8</v>
      </c>
      <c r="D685" s="23">
        <v>57</v>
      </c>
      <c r="E685" s="23" t="s">
        <v>8</v>
      </c>
      <c r="F685" s="23" t="s">
        <v>421</v>
      </c>
      <c r="G685" s="23" t="s">
        <v>143</v>
      </c>
      <c r="H685" s="24">
        <v>3500</v>
      </c>
    </row>
    <row r="686" spans="1:8" x14ac:dyDescent="0.2">
      <c r="A686" s="23">
        <v>685</v>
      </c>
      <c r="B686" s="23" t="s">
        <v>1151</v>
      </c>
      <c r="C686" s="23">
        <v>3.4</v>
      </c>
      <c r="D686" s="23">
        <v>57</v>
      </c>
      <c r="E686" s="23" t="s">
        <v>17</v>
      </c>
      <c r="F686" s="23" t="s">
        <v>380</v>
      </c>
      <c r="G686" s="23" t="s">
        <v>29</v>
      </c>
      <c r="H686" s="24">
        <v>350</v>
      </c>
    </row>
    <row r="687" spans="1:8" x14ac:dyDescent="0.2">
      <c r="A687" s="23">
        <v>686</v>
      </c>
      <c r="B687" s="23" t="s">
        <v>1152</v>
      </c>
      <c r="C687" s="23">
        <v>4.5</v>
      </c>
      <c r="D687" s="23">
        <v>57</v>
      </c>
      <c r="E687" s="23" t="s">
        <v>8</v>
      </c>
      <c r="F687" s="23" t="s">
        <v>448</v>
      </c>
      <c r="G687" s="23" t="s">
        <v>170</v>
      </c>
      <c r="H687" s="24">
        <v>3500</v>
      </c>
    </row>
    <row r="688" spans="1:8" x14ac:dyDescent="0.2">
      <c r="A688" s="23">
        <v>687</v>
      </c>
      <c r="B688" s="23" t="s">
        <v>1153</v>
      </c>
      <c r="C688" s="23">
        <v>3.3</v>
      </c>
      <c r="D688" s="23">
        <v>57</v>
      </c>
      <c r="E688" s="23" t="s">
        <v>17</v>
      </c>
      <c r="F688" s="23" t="s">
        <v>257</v>
      </c>
      <c r="G688" s="23" t="s">
        <v>96</v>
      </c>
      <c r="H688" s="24">
        <v>350</v>
      </c>
    </row>
    <row r="689" spans="1:8" x14ac:dyDescent="0.2">
      <c r="A689" s="23">
        <v>688</v>
      </c>
      <c r="B689" s="23" t="s">
        <v>1154</v>
      </c>
      <c r="C689" s="23">
        <v>4</v>
      </c>
      <c r="D689" s="23">
        <v>57</v>
      </c>
      <c r="E689" s="23" t="s">
        <v>17</v>
      </c>
      <c r="F689" s="23" t="s">
        <v>222</v>
      </c>
      <c r="G689" s="23" t="s">
        <v>83</v>
      </c>
      <c r="H689" s="24">
        <v>150</v>
      </c>
    </row>
    <row r="690" spans="1:8" x14ac:dyDescent="0.2">
      <c r="A690" s="23">
        <v>689</v>
      </c>
      <c r="B690" s="23" t="s">
        <v>1155</v>
      </c>
      <c r="C690" s="23">
        <v>3.3</v>
      </c>
      <c r="D690" s="23">
        <v>57</v>
      </c>
      <c r="E690" s="23" t="s">
        <v>8</v>
      </c>
      <c r="F690" s="23" t="s">
        <v>249</v>
      </c>
      <c r="G690" s="23" t="s">
        <v>9</v>
      </c>
      <c r="H690" s="24">
        <v>350</v>
      </c>
    </row>
    <row r="691" spans="1:8" x14ac:dyDescent="0.2">
      <c r="A691" s="23">
        <v>690</v>
      </c>
      <c r="B691" s="23" t="s">
        <v>1156</v>
      </c>
      <c r="C691" s="23">
        <v>3.6</v>
      </c>
      <c r="D691" s="23">
        <v>57</v>
      </c>
      <c r="E691" s="23" t="s">
        <v>17</v>
      </c>
      <c r="F691" s="23" t="s">
        <v>381</v>
      </c>
      <c r="G691" s="23" t="s">
        <v>26</v>
      </c>
      <c r="H691" s="24">
        <v>350</v>
      </c>
    </row>
    <row r="692" spans="1:8" x14ac:dyDescent="0.2">
      <c r="A692" s="23">
        <v>691</v>
      </c>
      <c r="B692" s="23" t="s">
        <v>1157</v>
      </c>
      <c r="C692" s="23">
        <v>3.8</v>
      </c>
      <c r="D692" s="23">
        <v>57</v>
      </c>
      <c r="E692" s="23" t="s">
        <v>8</v>
      </c>
      <c r="F692" s="23" t="s">
        <v>249</v>
      </c>
      <c r="G692" s="23" t="s">
        <v>224</v>
      </c>
      <c r="H692" s="24">
        <v>350</v>
      </c>
    </row>
    <row r="693" spans="1:8" x14ac:dyDescent="0.2">
      <c r="A693" s="23">
        <v>692</v>
      </c>
      <c r="B693" s="23" t="s">
        <v>1158</v>
      </c>
      <c r="C693" s="23">
        <v>4.2</v>
      </c>
      <c r="D693" s="23">
        <v>56</v>
      </c>
      <c r="E693" s="23" t="s">
        <v>8</v>
      </c>
      <c r="F693" s="23" t="s">
        <v>421</v>
      </c>
      <c r="G693" s="23" t="s">
        <v>74</v>
      </c>
      <c r="H693" s="24">
        <v>350</v>
      </c>
    </row>
    <row r="694" spans="1:8" x14ac:dyDescent="0.2">
      <c r="A694" s="23">
        <v>693</v>
      </c>
      <c r="B694" s="23" t="s">
        <v>1159</v>
      </c>
      <c r="C694" s="23">
        <v>3.8</v>
      </c>
      <c r="D694" s="23">
        <v>56</v>
      </c>
      <c r="E694" s="23" t="s">
        <v>17</v>
      </c>
      <c r="F694" s="23" t="s">
        <v>249</v>
      </c>
      <c r="G694" s="23" t="s">
        <v>197</v>
      </c>
      <c r="H694" s="24">
        <v>850</v>
      </c>
    </row>
    <row r="695" spans="1:8" x14ac:dyDescent="0.2">
      <c r="A695" s="23">
        <v>694</v>
      </c>
      <c r="B695" s="23" t="s">
        <v>1160</v>
      </c>
      <c r="C695" s="23">
        <v>3.8</v>
      </c>
      <c r="D695" s="23">
        <v>56</v>
      </c>
      <c r="E695" s="23" t="s">
        <v>17</v>
      </c>
      <c r="F695" s="23" t="s">
        <v>248</v>
      </c>
      <c r="G695" s="23" t="s">
        <v>74</v>
      </c>
      <c r="H695" s="24">
        <v>350</v>
      </c>
    </row>
    <row r="696" spans="1:8" x14ac:dyDescent="0.2">
      <c r="A696" s="23">
        <v>695</v>
      </c>
      <c r="B696" s="23" t="s">
        <v>1161</v>
      </c>
      <c r="C696" s="23">
        <v>3.2</v>
      </c>
      <c r="D696" s="23">
        <v>56</v>
      </c>
      <c r="E696" s="23" t="s">
        <v>17</v>
      </c>
      <c r="F696" s="23" t="s">
        <v>431</v>
      </c>
      <c r="G696" s="23" t="s">
        <v>70</v>
      </c>
      <c r="H696" s="24">
        <v>850</v>
      </c>
    </row>
    <row r="697" spans="1:8" x14ac:dyDescent="0.2">
      <c r="A697" s="23">
        <v>696</v>
      </c>
      <c r="B697" s="23" t="s">
        <v>1162</v>
      </c>
      <c r="C697" s="23">
        <v>3.2</v>
      </c>
      <c r="D697" s="23">
        <v>56</v>
      </c>
      <c r="E697" s="23" t="s">
        <v>8</v>
      </c>
      <c r="F697" s="23" t="s">
        <v>452</v>
      </c>
      <c r="G697" s="23" t="s">
        <v>72</v>
      </c>
      <c r="H697" s="24">
        <v>3500</v>
      </c>
    </row>
    <row r="698" spans="1:8" x14ac:dyDescent="0.2">
      <c r="A698" s="23">
        <v>697</v>
      </c>
      <c r="B698" s="23" t="s">
        <v>1163</v>
      </c>
      <c r="C698" s="23">
        <v>3.5</v>
      </c>
      <c r="D698" s="23">
        <v>56</v>
      </c>
      <c r="E698" s="23" t="s">
        <v>8</v>
      </c>
      <c r="F698" s="23" t="s">
        <v>249</v>
      </c>
      <c r="G698" s="23" t="s">
        <v>18</v>
      </c>
      <c r="H698" s="24">
        <v>850</v>
      </c>
    </row>
    <row r="699" spans="1:8" x14ac:dyDescent="0.2">
      <c r="A699" s="23">
        <v>698</v>
      </c>
      <c r="B699" s="23" t="s">
        <v>1164</v>
      </c>
      <c r="C699" s="23">
        <v>3.4</v>
      </c>
      <c r="D699" s="23">
        <v>56</v>
      </c>
      <c r="E699" s="23" t="s">
        <v>17</v>
      </c>
      <c r="F699" s="23" t="s">
        <v>272</v>
      </c>
      <c r="G699" s="23" t="s">
        <v>112</v>
      </c>
      <c r="H699" s="24">
        <v>150</v>
      </c>
    </row>
    <row r="700" spans="1:8" x14ac:dyDescent="0.2">
      <c r="A700" s="23">
        <v>699</v>
      </c>
      <c r="B700" s="23" t="s">
        <v>1165</v>
      </c>
      <c r="C700" s="23">
        <v>3.6</v>
      </c>
      <c r="D700" s="23">
        <v>56</v>
      </c>
      <c r="E700" s="23" t="s">
        <v>17</v>
      </c>
      <c r="F700" s="23" t="s">
        <v>225</v>
      </c>
      <c r="G700" s="23" t="s">
        <v>113</v>
      </c>
      <c r="H700" s="24">
        <v>350</v>
      </c>
    </row>
    <row r="701" spans="1:8" x14ac:dyDescent="0.2">
      <c r="A701" s="23">
        <v>700</v>
      </c>
      <c r="B701" s="23" t="s">
        <v>1166</v>
      </c>
      <c r="C701" s="23">
        <v>3</v>
      </c>
      <c r="D701" s="23">
        <v>55</v>
      </c>
      <c r="E701" s="23" t="s">
        <v>8</v>
      </c>
      <c r="F701" s="23" t="s">
        <v>483</v>
      </c>
      <c r="G701" s="23" t="s">
        <v>175</v>
      </c>
      <c r="H701" s="24">
        <v>150</v>
      </c>
    </row>
    <row r="702" spans="1:8" x14ac:dyDescent="0.2">
      <c r="A702" s="23">
        <v>701</v>
      </c>
      <c r="B702" s="23" t="s">
        <v>1167</v>
      </c>
      <c r="C702" s="23">
        <v>3.9</v>
      </c>
      <c r="D702" s="23">
        <v>55</v>
      </c>
      <c r="E702" s="23" t="s">
        <v>17</v>
      </c>
      <c r="F702" s="23" t="s">
        <v>249</v>
      </c>
      <c r="G702" s="23" t="s">
        <v>160</v>
      </c>
      <c r="H702" s="24">
        <v>850</v>
      </c>
    </row>
    <row r="703" spans="1:8" x14ac:dyDescent="0.2">
      <c r="A703" s="23">
        <v>702</v>
      </c>
      <c r="B703" s="23" t="s">
        <v>1168</v>
      </c>
      <c r="C703" s="23">
        <v>3.5</v>
      </c>
      <c r="D703" s="23">
        <v>55</v>
      </c>
      <c r="E703" s="23" t="s">
        <v>8</v>
      </c>
      <c r="F703" s="23" t="s">
        <v>221</v>
      </c>
      <c r="G703" s="23" t="s">
        <v>187</v>
      </c>
      <c r="H703" s="24">
        <v>3500</v>
      </c>
    </row>
    <row r="704" spans="1:8" x14ac:dyDescent="0.2">
      <c r="A704" s="23">
        <v>703</v>
      </c>
      <c r="B704" s="23" t="s">
        <v>1169</v>
      </c>
      <c r="C704" s="23">
        <v>3.5</v>
      </c>
      <c r="D704" s="23">
        <v>55</v>
      </c>
      <c r="E704" s="23" t="s">
        <v>17</v>
      </c>
      <c r="F704" s="23" t="s">
        <v>382</v>
      </c>
      <c r="G704" s="23" t="s">
        <v>19</v>
      </c>
      <c r="H704" s="24">
        <v>150</v>
      </c>
    </row>
    <row r="705" spans="1:8" x14ac:dyDescent="0.2">
      <c r="A705" s="23">
        <v>704</v>
      </c>
      <c r="B705" s="23" t="s">
        <v>1170</v>
      </c>
      <c r="C705" s="23">
        <v>4.3</v>
      </c>
      <c r="D705" s="23">
        <v>55</v>
      </c>
      <c r="E705" s="23" t="s">
        <v>17</v>
      </c>
      <c r="F705" s="23" t="s">
        <v>249</v>
      </c>
      <c r="G705" s="23" t="s">
        <v>33</v>
      </c>
      <c r="H705" s="24">
        <v>150</v>
      </c>
    </row>
    <row r="706" spans="1:8" x14ac:dyDescent="0.2">
      <c r="A706" s="23">
        <v>705</v>
      </c>
      <c r="B706" s="23" t="s">
        <v>1171</v>
      </c>
      <c r="C706" s="23">
        <v>4.2</v>
      </c>
      <c r="D706" s="23">
        <v>55</v>
      </c>
      <c r="E706" s="23" t="s">
        <v>17</v>
      </c>
      <c r="F706" s="23" t="s">
        <v>418</v>
      </c>
      <c r="G706" s="23" t="s">
        <v>60</v>
      </c>
      <c r="H706" s="24">
        <v>150</v>
      </c>
    </row>
    <row r="707" spans="1:8" x14ac:dyDescent="0.2">
      <c r="A707" s="23">
        <v>706</v>
      </c>
      <c r="B707" s="23" t="s">
        <v>1172</v>
      </c>
      <c r="C707" s="23">
        <v>3.3</v>
      </c>
      <c r="D707" s="23">
        <v>55</v>
      </c>
      <c r="E707" s="23" t="s">
        <v>17</v>
      </c>
      <c r="F707" s="23" t="s">
        <v>424</v>
      </c>
      <c r="G707" s="23" t="s">
        <v>74</v>
      </c>
      <c r="H707" s="24">
        <v>350</v>
      </c>
    </row>
    <row r="708" spans="1:8" x14ac:dyDescent="0.2">
      <c r="A708" s="23">
        <v>707</v>
      </c>
      <c r="B708" s="23" t="s">
        <v>1173</v>
      </c>
      <c r="C708" s="23">
        <v>4.0999999999999996</v>
      </c>
      <c r="D708" s="23">
        <v>55</v>
      </c>
      <c r="E708" s="23" t="s">
        <v>17</v>
      </c>
      <c r="F708" s="23" t="s">
        <v>484</v>
      </c>
      <c r="G708" s="23" t="s">
        <v>99</v>
      </c>
      <c r="H708" s="24">
        <v>150</v>
      </c>
    </row>
    <row r="709" spans="1:8" x14ac:dyDescent="0.2">
      <c r="A709" s="23">
        <v>708</v>
      </c>
      <c r="B709" s="23" t="s">
        <v>1174</v>
      </c>
      <c r="C709" s="23">
        <v>3.9</v>
      </c>
      <c r="D709" s="23">
        <v>55</v>
      </c>
      <c r="E709" s="23" t="s">
        <v>17</v>
      </c>
      <c r="F709" s="23" t="s">
        <v>226</v>
      </c>
      <c r="G709" s="23" t="s">
        <v>153</v>
      </c>
      <c r="H709" s="24">
        <v>350</v>
      </c>
    </row>
    <row r="710" spans="1:8" x14ac:dyDescent="0.2">
      <c r="A710" s="23">
        <v>709</v>
      </c>
      <c r="B710" s="23" t="s">
        <v>1175</v>
      </c>
      <c r="C710" s="23">
        <v>3.9</v>
      </c>
      <c r="D710" s="23">
        <v>54</v>
      </c>
      <c r="E710" s="23" t="s">
        <v>17</v>
      </c>
      <c r="F710" s="23" t="s">
        <v>361</v>
      </c>
      <c r="G710" s="23" t="s">
        <v>27</v>
      </c>
      <c r="H710" s="24">
        <v>350</v>
      </c>
    </row>
    <row r="711" spans="1:8" x14ac:dyDescent="0.2">
      <c r="A711" s="23">
        <v>710</v>
      </c>
      <c r="B711" s="23" t="s">
        <v>1176</v>
      </c>
      <c r="C711" s="23">
        <v>4.0999999999999996</v>
      </c>
      <c r="D711" s="23">
        <v>54</v>
      </c>
      <c r="E711" s="23" t="s">
        <v>227</v>
      </c>
      <c r="F711" s="23" t="s">
        <v>383</v>
      </c>
      <c r="G711" s="23" t="s">
        <v>159</v>
      </c>
      <c r="H711" s="24">
        <v>25000</v>
      </c>
    </row>
    <row r="712" spans="1:8" x14ac:dyDescent="0.2">
      <c r="A712" s="23">
        <v>711</v>
      </c>
      <c r="B712" s="23" t="s">
        <v>1177</v>
      </c>
      <c r="C712" s="23">
        <v>4.4000000000000004</v>
      </c>
      <c r="D712" s="23">
        <v>54</v>
      </c>
      <c r="E712" s="23" t="s">
        <v>17</v>
      </c>
      <c r="F712" s="23" t="s">
        <v>421</v>
      </c>
      <c r="G712" s="23" t="s">
        <v>60</v>
      </c>
      <c r="H712" s="24">
        <v>150</v>
      </c>
    </row>
    <row r="713" spans="1:8" x14ac:dyDescent="0.2">
      <c r="A713" s="23">
        <v>712</v>
      </c>
      <c r="B713" s="23" t="s">
        <v>1178</v>
      </c>
      <c r="C713" s="23">
        <v>3.8</v>
      </c>
      <c r="D713" s="23">
        <v>54</v>
      </c>
      <c r="E713" s="23" t="s">
        <v>17</v>
      </c>
      <c r="F713" s="23" t="s">
        <v>452</v>
      </c>
      <c r="G713" s="23" t="s">
        <v>26</v>
      </c>
      <c r="H713" s="24">
        <v>350</v>
      </c>
    </row>
    <row r="714" spans="1:8" x14ac:dyDescent="0.2">
      <c r="A714" s="23">
        <v>713</v>
      </c>
      <c r="B714" s="23" t="s">
        <v>1179</v>
      </c>
      <c r="C714" s="23">
        <v>4.2</v>
      </c>
      <c r="D714" s="23">
        <v>54</v>
      </c>
      <c r="E714" s="23" t="s">
        <v>17</v>
      </c>
      <c r="F714" s="23" t="s">
        <v>226</v>
      </c>
      <c r="G714" s="23" t="s">
        <v>18</v>
      </c>
      <c r="H714" s="24">
        <v>150</v>
      </c>
    </row>
    <row r="715" spans="1:8" x14ac:dyDescent="0.2">
      <c r="A715" s="23">
        <v>714</v>
      </c>
      <c r="B715" s="23" t="s">
        <v>1180</v>
      </c>
      <c r="C715" s="23">
        <v>4.2</v>
      </c>
      <c r="D715" s="23">
        <v>54</v>
      </c>
      <c r="E715" s="23" t="s">
        <v>17</v>
      </c>
      <c r="F715" s="23" t="s">
        <v>257</v>
      </c>
      <c r="G715" s="23" t="s">
        <v>45</v>
      </c>
      <c r="H715" s="24">
        <v>150</v>
      </c>
    </row>
    <row r="716" spans="1:8" x14ac:dyDescent="0.2">
      <c r="A716" s="23">
        <v>715</v>
      </c>
      <c r="B716" s="23" t="s">
        <v>1181</v>
      </c>
      <c r="C716" s="23">
        <v>4.2</v>
      </c>
      <c r="D716" s="23">
        <v>54</v>
      </c>
      <c r="E716" s="23" t="s">
        <v>17</v>
      </c>
      <c r="F716" s="23" t="s">
        <v>421</v>
      </c>
      <c r="G716" s="23" t="s">
        <v>60</v>
      </c>
      <c r="H716" s="24">
        <v>3500</v>
      </c>
    </row>
    <row r="717" spans="1:8" x14ac:dyDescent="0.2">
      <c r="A717" s="23">
        <v>716</v>
      </c>
      <c r="B717" s="23" t="s">
        <v>1182</v>
      </c>
      <c r="C717" s="23">
        <v>3.8</v>
      </c>
      <c r="D717" s="23">
        <v>54</v>
      </c>
      <c r="E717" s="23" t="s">
        <v>17</v>
      </c>
      <c r="F717" s="23" t="s">
        <v>257</v>
      </c>
      <c r="G717" s="23" t="s">
        <v>64</v>
      </c>
      <c r="H717" s="24">
        <v>350</v>
      </c>
    </row>
    <row r="718" spans="1:8" x14ac:dyDescent="0.2">
      <c r="A718" s="23">
        <v>717</v>
      </c>
      <c r="B718" s="23" t="s">
        <v>1183</v>
      </c>
      <c r="C718" s="23">
        <v>4.4000000000000004</v>
      </c>
      <c r="D718" s="23">
        <v>54</v>
      </c>
      <c r="E718" s="23" t="s">
        <v>17</v>
      </c>
      <c r="F718" s="23" t="s">
        <v>421</v>
      </c>
      <c r="G718" s="23" t="s">
        <v>60</v>
      </c>
      <c r="H718" s="24">
        <v>150</v>
      </c>
    </row>
    <row r="719" spans="1:8" x14ac:dyDescent="0.2">
      <c r="A719" s="23">
        <v>718</v>
      </c>
      <c r="B719" s="23" t="s">
        <v>1184</v>
      </c>
      <c r="C719" s="23">
        <v>4.4000000000000004</v>
      </c>
      <c r="D719" s="23">
        <v>54</v>
      </c>
      <c r="E719" s="23" t="s">
        <v>8</v>
      </c>
      <c r="F719" s="23" t="s">
        <v>421</v>
      </c>
      <c r="G719" s="23" t="s">
        <v>29</v>
      </c>
      <c r="H719" s="24">
        <v>150</v>
      </c>
    </row>
    <row r="720" spans="1:8" x14ac:dyDescent="0.2">
      <c r="A720" s="23">
        <v>719</v>
      </c>
      <c r="B720" s="23" t="s">
        <v>1185</v>
      </c>
      <c r="C720" s="23">
        <v>3.7</v>
      </c>
      <c r="D720" s="23">
        <v>54</v>
      </c>
      <c r="E720" s="23" t="s">
        <v>17</v>
      </c>
      <c r="F720" s="23" t="s">
        <v>248</v>
      </c>
      <c r="G720" s="23" t="s">
        <v>99</v>
      </c>
      <c r="H720" s="24">
        <v>150</v>
      </c>
    </row>
    <row r="721" spans="1:8" x14ac:dyDescent="0.2">
      <c r="A721" s="23">
        <v>720</v>
      </c>
      <c r="B721" s="23" t="s">
        <v>1186</v>
      </c>
      <c r="C721" s="23">
        <v>3.9</v>
      </c>
      <c r="D721" s="23">
        <v>524</v>
      </c>
      <c r="E721" s="23" t="s">
        <v>8</v>
      </c>
      <c r="F721" s="23" t="s">
        <v>485</v>
      </c>
      <c r="G721" s="23" t="s">
        <v>135</v>
      </c>
      <c r="H721" s="24">
        <v>100000</v>
      </c>
    </row>
    <row r="722" spans="1:8" x14ac:dyDescent="0.2">
      <c r="A722" s="23">
        <v>721</v>
      </c>
      <c r="B722" s="23" t="s">
        <v>1187</v>
      </c>
      <c r="C722" s="23">
        <v>3</v>
      </c>
      <c r="D722" s="23">
        <v>53</v>
      </c>
      <c r="E722" s="23" t="s">
        <v>17</v>
      </c>
      <c r="F722" s="23" t="s">
        <v>249</v>
      </c>
      <c r="G722" s="23" t="s">
        <v>75</v>
      </c>
      <c r="H722" s="24">
        <v>350</v>
      </c>
    </row>
    <row r="723" spans="1:8" x14ac:dyDescent="0.2">
      <c r="A723" s="23">
        <v>722</v>
      </c>
      <c r="B723" s="23" t="s">
        <v>1188</v>
      </c>
      <c r="C723" s="23">
        <v>3.7</v>
      </c>
      <c r="D723" s="23">
        <v>53</v>
      </c>
      <c r="E723" s="23" t="s">
        <v>17</v>
      </c>
      <c r="F723" s="23" t="s">
        <v>421</v>
      </c>
      <c r="G723" s="23" t="s">
        <v>47</v>
      </c>
      <c r="H723" s="24">
        <v>350</v>
      </c>
    </row>
    <row r="724" spans="1:8" x14ac:dyDescent="0.2">
      <c r="A724" s="23">
        <v>723</v>
      </c>
      <c r="B724" s="23" t="s">
        <v>1189</v>
      </c>
      <c r="C724" s="23">
        <v>3.8</v>
      </c>
      <c r="D724" s="23">
        <v>53</v>
      </c>
      <c r="E724" s="23" t="s">
        <v>8</v>
      </c>
      <c r="F724" s="23" t="s">
        <v>421</v>
      </c>
      <c r="G724" s="23" t="s">
        <v>60</v>
      </c>
      <c r="H724" s="24">
        <v>850</v>
      </c>
    </row>
    <row r="725" spans="1:8" x14ac:dyDescent="0.2">
      <c r="A725" s="23">
        <v>724</v>
      </c>
      <c r="B725" s="23" t="s">
        <v>1190</v>
      </c>
      <c r="C725" s="23">
        <v>3.2</v>
      </c>
      <c r="D725" s="23">
        <v>53</v>
      </c>
      <c r="E725" s="23" t="s">
        <v>17</v>
      </c>
      <c r="F725" s="23" t="s">
        <v>232</v>
      </c>
      <c r="G725" s="23" t="s">
        <v>87</v>
      </c>
      <c r="H725" s="24">
        <v>150</v>
      </c>
    </row>
    <row r="726" spans="1:8" x14ac:dyDescent="0.2">
      <c r="A726" s="23">
        <v>725</v>
      </c>
      <c r="B726" s="23" t="s">
        <v>1191</v>
      </c>
      <c r="C726" s="23">
        <v>3.6</v>
      </c>
      <c r="D726" s="23">
        <v>53</v>
      </c>
      <c r="E726" s="23" t="s">
        <v>17</v>
      </c>
      <c r="F726" s="23" t="s">
        <v>418</v>
      </c>
      <c r="G726" s="23" t="s">
        <v>116</v>
      </c>
      <c r="H726" s="24">
        <v>150</v>
      </c>
    </row>
    <row r="727" spans="1:8" x14ac:dyDescent="0.2">
      <c r="A727" s="23">
        <v>726</v>
      </c>
      <c r="B727" s="23" t="s">
        <v>1192</v>
      </c>
      <c r="C727" s="23">
        <v>3.3</v>
      </c>
      <c r="D727" s="23">
        <v>52</v>
      </c>
      <c r="E727" s="23" t="s">
        <v>17</v>
      </c>
      <c r="F727" s="23" t="s">
        <v>444</v>
      </c>
      <c r="G727" s="23" t="s">
        <v>22</v>
      </c>
      <c r="H727" s="24">
        <v>350</v>
      </c>
    </row>
    <row r="728" spans="1:8" x14ac:dyDescent="0.2">
      <c r="A728" s="23">
        <v>727</v>
      </c>
      <c r="B728" s="23" t="s">
        <v>1193</v>
      </c>
      <c r="C728" s="23">
        <v>2.7</v>
      </c>
      <c r="D728" s="23">
        <v>52</v>
      </c>
      <c r="E728" s="23" t="s">
        <v>17</v>
      </c>
      <c r="F728" s="23" t="s">
        <v>439</v>
      </c>
      <c r="G728" s="23" t="s">
        <v>22</v>
      </c>
      <c r="H728" s="24">
        <v>150</v>
      </c>
    </row>
    <row r="729" spans="1:8" x14ac:dyDescent="0.2">
      <c r="A729" s="23">
        <v>728</v>
      </c>
      <c r="B729" s="23" t="s">
        <v>1194</v>
      </c>
      <c r="C729" s="23">
        <v>4.3</v>
      </c>
      <c r="D729" s="23">
        <v>52</v>
      </c>
      <c r="E729" s="23" t="s">
        <v>17</v>
      </c>
      <c r="F729" s="23" t="s">
        <v>249</v>
      </c>
      <c r="G729" s="23" t="s">
        <v>83</v>
      </c>
      <c r="H729" s="24">
        <v>850</v>
      </c>
    </row>
    <row r="730" spans="1:8" x14ac:dyDescent="0.2">
      <c r="A730" s="23">
        <v>729</v>
      </c>
      <c r="B730" s="23" t="s">
        <v>1195</v>
      </c>
      <c r="C730" s="23">
        <v>3.8</v>
      </c>
      <c r="D730" s="23">
        <v>52</v>
      </c>
      <c r="E730" s="23" t="s">
        <v>17</v>
      </c>
      <c r="F730" s="23" t="s">
        <v>232</v>
      </c>
      <c r="G730" s="23" t="s">
        <v>143</v>
      </c>
      <c r="H730" s="24">
        <v>150</v>
      </c>
    </row>
    <row r="731" spans="1:8" x14ac:dyDescent="0.2">
      <c r="A731" s="23">
        <v>730</v>
      </c>
      <c r="B731" s="23" t="s">
        <v>1196</v>
      </c>
      <c r="C731" s="23">
        <v>3.5</v>
      </c>
      <c r="D731" s="23">
        <v>52</v>
      </c>
      <c r="E731" s="23" t="s">
        <v>17</v>
      </c>
      <c r="F731" s="23" t="s">
        <v>188</v>
      </c>
      <c r="G731" s="23" t="s">
        <v>60</v>
      </c>
      <c r="H731" s="24">
        <v>350</v>
      </c>
    </row>
    <row r="732" spans="1:8" x14ac:dyDescent="0.2">
      <c r="A732" s="23">
        <v>731</v>
      </c>
      <c r="B732" s="23" t="s">
        <v>1197</v>
      </c>
      <c r="C732" s="23">
        <v>4.3</v>
      </c>
      <c r="D732" s="23">
        <v>52</v>
      </c>
      <c r="E732" s="23" t="s">
        <v>17</v>
      </c>
      <c r="F732" s="23" t="s">
        <v>421</v>
      </c>
      <c r="G732" s="23" t="s">
        <v>87</v>
      </c>
      <c r="H732" s="24">
        <v>3500</v>
      </c>
    </row>
    <row r="733" spans="1:8" x14ac:dyDescent="0.2">
      <c r="A733" s="23">
        <v>732</v>
      </c>
      <c r="B733" s="23" t="s">
        <v>1198</v>
      </c>
      <c r="C733" s="23">
        <v>3.9</v>
      </c>
      <c r="D733" s="23">
        <v>52</v>
      </c>
      <c r="E733" s="23" t="s">
        <v>17</v>
      </c>
      <c r="F733" s="23" t="s">
        <v>249</v>
      </c>
      <c r="G733" s="23" t="s">
        <v>18</v>
      </c>
      <c r="H733" s="24">
        <v>350</v>
      </c>
    </row>
    <row r="734" spans="1:8" x14ac:dyDescent="0.2">
      <c r="A734" s="23">
        <v>733</v>
      </c>
      <c r="B734" s="23" t="s">
        <v>1199</v>
      </c>
      <c r="C734" s="23">
        <v>3.9</v>
      </c>
      <c r="D734" s="23">
        <v>52</v>
      </c>
      <c r="E734" s="23" t="s">
        <v>17</v>
      </c>
      <c r="F734" s="23" t="s">
        <v>384</v>
      </c>
      <c r="G734" s="23" t="s">
        <v>27</v>
      </c>
      <c r="H734" s="24">
        <v>350</v>
      </c>
    </row>
    <row r="735" spans="1:8" x14ac:dyDescent="0.2">
      <c r="A735" s="23">
        <v>734</v>
      </c>
      <c r="B735" s="23" t="s">
        <v>1200</v>
      </c>
      <c r="C735" s="23">
        <v>3.9</v>
      </c>
      <c r="D735" s="23">
        <v>52</v>
      </c>
      <c r="E735" s="23" t="s">
        <v>17</v>
      </c>
      <c r="F735" s="23" t="s">
        <v>486</v>
      </c>
      <c r="G735" s="23" t="s">
        <v>36</v>
      </c>
      <c r="H735" s="24">
        <v>150</v>
      </c>
    </row>
    <row r="736" spans="1:8" x14ac:dyDescent="0.2">
      <c r="A736" s="23">
        <v>735</v>
      </c>
      <c r="B736" s="23" t="s">
        <v>1201</v>
      </c>
      <c r="C736" s="23">
        <v>4.3</v>
      </c>
      <c r="D736" s="23">
        <v>52</v>
      </c>
      <c r="E736" s="23" t="s">
        <v>17</v>
      </c>
      <c r="F736" s="23" t="s">
        <v>421</v>
      </c>
      <c r="G736" s="23" t="s">
        <v>29</v>
      </c>
      <c r="H736" s="24">
        <v>150</v>
      </c>
    </row>
    <row r="737" spans="1:8" x14ac:dyDescent="0.2">
      <c r="A737" s="23">
        <v>736</v>
      </c>
      <c r="B737" s="23" t="s">
        <v>1202</v>
      </c>
      <c r="C737" s="23">
        <v>3.9</v>
      </c>
      <c r="D737" s="23">
        <v>52</v>
      </c>
      <c r="E737" s="23" t="s">
        <v>17</v>
      </c>
      <c r="F737" s="23" t="s">
        <v>249</v>
      </c>
      <c r="G737" s="23" t="s">
        <v>36</v>
      </c>
      <c r="H737" s="24">
        <v>150</v>
      </c>
    </row>
    <row r="738" spans="1:8" x14ac:dyDescent="0.2">
      <c r="A738" s="23">
        <v>737</v>
      </c>
      <c r="B738" s="23" t="s">
        <v>1203</v>
      </c>
      <c r="C738" s="23">
        <v>3.8</v>
      </c>
      <c r="D738" s="23">
        <v>52</v>
      </c>
      <c r="E738" s="23" t="s">
        <v>17</v>
      </c>
      <c r="F738" s="23" t="s">
        <v>452</v>
      </c>
      <c r="G738" s="23" t="s">
        <v>33</v>
      </c>
      <c r="H738" s="24">
        <v>150</v>
      </c>
    </row>
    <row r="739" spans="1:8" x14ac:dyDescent="0.2">
      <c r="A739" s="23">
        <v>738</v>
      </c>
      <c r="B739" s="23" t="s">
        <v>1204</v>
      </c>
      <c r="C739" s="23">
        <v>3.8</v>
      </c>
      <c r="D739" s="23">
        <v>51</v>
      </c>
      <c r="E739" s="23" t="s">
        <v>8</v>
      </c>
      <c r="F739" s="23" t="s">
        <v>221</v>
      </c>
      <c r="G739" s="23" t="s">
        <v>26</v>
      </c>
      <c r="H739" s="24">
        <v>850</v>
      </c>
    </row>
    <row r="740" spans="1:8" x14ac:dyDescent="0.2">
      <c r="A740" s="23">
        <v>739</v>
      </c>
      <c r="B740" s="23" t="s">
        <v>1205</v>
      </c>
      <c r="C740" s="23">
        <v>3.9</v>
      </c>
      <c r="D740" s="23">
        <v>51</v>
      </c>
      <c r="E740" s="23" t="s">
        <v>17</v>
      </c>
      <c r="F740" s="23" t="s">
        <v>485</v>
      </c>
      <c r="G740" s="23" t="s">
        <v>22</v>
      </c>
      <c r="H740" s="24">
        <v>850</v>
      </c>
    </row>
    <row r="741" spans="1:8" x14ac:dyDescent="0.2">
      <c r="A741" s="23">
        <v>740</v>
      </c>
      <c r="B741" s="23" t="s">
        <v>1206</v>
      </c>
      <c r="C741" s="23">
        <v>3.8</v>
      </c>
      <c r="D741" s="23">
        <v>51</v>
      </c>
      <c r="E741" s="23" t="s">
        <v>8</v>
      </c>
      <c r="F741" s="23" t="s">
        <v>221</v>
      </c>
      <c r="G741" s="23" t="s">
        <v>26</v>
      </c>
      <c r="H741" s="24">
        <v>850</v>
      </c>
    </row>
    <row r="742" spans="1:8" x14ac:dyDescent="0.2">
      <c r="A742" s="23">
        <v>741</v>
      </c>
      <c r="B742" s="23" t="s">
        <v>780</v>
      </c>
      <c r="C742" s="23">
        <v>3.7</v>
      </c>
      <c r="D742" s="23">
        <v>51</v>
      </c>
      <c r="E742" s="23" t="s">
        <v>17</v>
      </c>
      <c r="F742" s="23" t="s">
        <v>249</v>
      </c>
      <c r="G742" s="23" t="s">
        <v>47</v>
      </c>
      <c r="H742" s="24">
        <v>150</v>
      </c>
    </row>
    <row r="743" spans="1:8" x14ac:dyDescent="0.2">
      <c r="A743" s="23">
        <v>742</v>
      </c>
      <c r="B743" s="23" t="s">
        <v>1207</v>
      </c>
      <c r="C743" s="23">
        <v>3.3</v>
      </c>
      <c r="D743" s="23">
        <v>51</v>
      </c>
      <c r="E743" s="23" t="s">
        <v>17</v>
      </c>
      <c r="F743" s="23" t="s">
        <v>431</v>
      </c>
      <c r="G743" s="23" t="s">
        <v>36</v>
      </c>
      <c r="H743" s="24">
        <v>150</v>
      </c>
    </row>
    <row r="744" spans="1:8" x14ac:dyDescent="0.2">
      <c r="A744" s="23">
        <v>743</v>
      </c>
      <c r="B744" s="23" t="s">
        <v>772</v>
      </c>
      <c r="C744" s="23">
        <v>4</v>
      </c>
      <c r="D744" s="23">
        <v>51</v>
      </c>
      <c r="E744" s="23" t="s">
        <v>17</v>
      </c>
      <c r="F744" s="23" t="s">
        <v>421</v>
      </c>
      <c r="G744" s="23" t="s">
        <v>22</v>
      </c>
      <c r="H744" s="24">
        <v>350</v>
      </c>
    </row>
    <row r="745" spans="1:8" x14ac:dyDescent="0.2">
      <c r="A745" s="23">
        <v>744</v>
      </c>
      <c r="B745" s="23" t="s">
        <v>1208</v>
      </c>
      <c r="C745" s="23">
        <v>3.6</v>
      </c>
      <c r="D745" s="23">
        <v>51</v>
      </c>
      <c r="E745" s="23" t="s">
        <v>17</v>
      </c>
      <c r="F745" s="23" t="s">
        <v>423</v>
      </c>
      <c r="G745" s="23" t="s">
        <v>18</v>
      </c>
      <c r="H745" s="24">
        <v>350</v>
      </c>
    </row>
    <row r="746" spans="1:8" x14ac:dyDescent="0.2">
      <c r="A746" s="23">
        <v>745</v>
      </c>
      <c r="B746" s="23" t="s">
        <v>1209</v>
      </c>
      <c r="C746" s="23">
        <v>3.4</v>
      </c>
      <c r="D746" s="23">
        <v>51</v>
      </c>
      <c r="E746" s="23" t="s">
        <v>17</v>
      </c>
      <c r="F746" s="23" t="s">
        <v>203</v>
      </c>
      <c r="G746" s="23" t="s">
        <v>87</v>
      </c>
      <c r="H746" s="24">
        <v>850</v>
      </c>
    </row>
    <row r="747" spans="1:8" x14ac:dyDescent="0.2">
      <c r="A747" s="23">
        <v>746</v>
      </c>
      <c r="B747" s="23" t="s">
        <v>1210</v>
      </c>
      <c r="C747" s="23">
        <v>3.7</v>
      </c>
      <c r="D747" s="23">
        <v>50</v>
      </c>
      <c r="E747" s="23" t="s">
        <v>17</v>
      </c>
      <c r="F747" s="23" t="s">
        <v>487</v>
      </c>
      <c r="G747" s="23" t="s">
        <v>72</v>
      </c>
      <c r="H747" s="24">
        <v>150</v>
      </c>
    </row>
    <row r="748" spans="1:8" x14ac:dyDescent="0.2">
      <c r="A748" s="23">
        <v>747</v>
      </c>
      <c r="B748" s="23" t="s">
        <v>777</v>
      </c>
      <c r="C748" s="23">
        <v>4</v>
      </c>
      <c r="D748" s="23">
        <v>50</v>
      </c>
      <c r="E748" s="23" t="s">
        <v>17</v>
      </c>
      <c r="F748" s="23" t="s">
        <v>488</v>
      </c>
      <c r="G748" s="23" t="s">
        <v>105</v>
      </c>
      <c r="H748" s="24">
        <v>150</v>
      </c>
    </row>
    <row r="749" spans="1:8" x14ac:dyDescent="0.2">
      <c r="A749" s="23">
        <v>748</v>
      </c>
      <c r="B749" s="23" t="s">
        <v>1211</v>
      </c>
      <c r="C749" s="23">
        <v>4</v>
      </c>
      <c r="D749" s="23">
        <v>50</v>
      </c>
      <c r="E749" s="23" t="s">
        <v>17</v>
      </c>
      <c r="F749" s="23" t="s">
        <v>444</v>
      </c>
      <c r="G749" s="23" t="s">
        <v>36</v>
      </c>
      <c r="H749" s="24">
        <v>150</v>
      </c>
    </row>
    <row r="750" spans="1:8" x14ac:dyDescent="0.2">
      <c r="A750" s="23">
        <v>749</v>
      </c>
      <c r="B750" s="23" t="s">
        <v>1212</v>
      </c>
      <c r="C750" s="23">
        <v>3.6</v>
      </c>
      <c r="D750" s="23">
        <v>50</v>
      </c>
      <c r="E750" s="23" t="s">
        <v>17</v>
      </c>
      <c r="F750" s="23" t="s">
        <v>222</v>
      </c>
      <c r="G750" s="23" t="s">
        <v>86</v>
      </c>
      <c r="H750" s="24">
        <v>350</v>
      </c>
    </row>
    <row r="751" spans="1:8" x14ac:dyDescent="0.2">
      <c r="A751" s="23">
        <v>750</v>
      </c>
      <c r="B751" s="23" t="s">
        <v>1213</v>
      </c>
      <c r="C751" s="23">
        <v>4</v>
      </c>
      <c r="D751" s="23">
        <v>50</v>
      </c>
      <c r="E751" s="23" t="s">
        <v>17</v>
      </c>
      <c r="F751" s="23" t="s">
        <v>361</v>
      </c>
      <c r="G751" s="23" t="s">
        <v>163</v>
      </c>
      <c r="H751" s="24">
        <v>150</v>
      </c>
    </row>
    <row r="752" spans="1:8" x14ac:dyDescent="0.2">
      <c r="A752" s="23">
        <v>751</v>
      </c>
      <c r="B752" s="23" t="s">
        <v>1214</v>
      </c>
      <c r="C752" s="23">
        <v>3.7</v>
      </c>
      <c r="D752" s="23">
        <v>50</v>
      </c>
      <c r="E752" s="23" t="s">
        <v>17</v>
      </c>
      <c r="F752" s="23" t="s">
        <v>444</v>
      </c>
      <c r="G752" s="23" t="s">
        <v>99</v>
      </c>
      <c r="H752" s="24">
        <v>350</v>
      </c>
    </row>
    <row r="753" spans="1:8" x14ac:dyDescent="0.2">
      <c r="A753" s="23">
        <v>752</v>
      </c>
      <c r="B753" s="23" t="s">
        <v>1215</v>
      </c>
      <c r="C753" s="23">
        <v>4.0999999999999996</v>
      </c>
      <c r="D753" s="23">
        <v>50</v>
      </c>
      <c r="E753" s="23" t="s">
        <v>8</v>
      </c>
      <c r="F753" s="23" t="s">
        <v>489</v>
      </c>
      <c r="G753" s="23" t="s">
        <v>183</v>
      </c>
      <c r="H753" s="24">
        <v>3500</v>
      </c>
    </row>
    <row r="754" spans="1:8" x14ac:dyDescent="0.2">
      <c r="A754" s="23">
        <v>753</v>
      </c>
      <c r="B754" s="23" t="s">
        <v>1216</v>
      </c>
      <c r="C754" s="23">
        <v>4.3</v>
      </c>
      <c r="D754" s="23">
        <v>50</v>
      </c>
      <c r="E754" s="23" t="s">
        <v>17</v>
      </c>
      <c r="F754" s="23" t="s">
        <v>249</v>
      </c>
      <c r="G754" s="23" t="s">
        <v>208</v>
      </c>
      <c r="H754" s="24">
        <v>350</v>
      </c>
    </row>
    <row r="755" spans="1:8" x14ac:dyDescent="0.2">
      <c r="A755" s="23">
        <v>754</v>
      </c>
      <c r="B755" s="23" t="s">
        <v>783</v>
      </c>
      <c r="C755" s="23">
        <v>4</v>
      </c>
      <c r="D755" s="23">
        <v>50</v>
      </c>
      <c r="E755" s="23" t="s">
        <v>169</v>
      </c>
      <c r="F755" s="23" t="s">
        <v>342</v>
      </c>
      <c r="G755" s="23" t="s">
        <v>112</v>
      </c>
      <c r="H755" s="24">
        <v>350</v>
      </c>
    </row>
    <row r="756" spans="1:8" x14ac:dyDescent="0.2">
      <c r="A756" s="23">
        <v>755</v>
      </c>
      <c r="B756" s="23" t="s">
        <v>784</v>
      </c>
      <c r="C756" s="23">
        <v>4.2</v>
      </c>
      <c r="D756" s="23">
        <v>50</v>
      </c>
      <c r="E756" s="23" t="s">
        <v>8</v>
      </c>
      <c r="F756" s="23" t="s">
        <v>431</v>
      </c>
      <c r="G756" s="23" t="s">
        <v>96</v>
      </c>
      <c r="H756" s="24">
        <v>150</v>
      </c>
    </row>
    <row r="757" spans="1:8" x14ac:dyDescent="0.2">
      <c r="A757" s="23">
        <v>756</v>
      </c>
      <c r="B757" s="23" t="s">
        <v>1217</v>
      </c>
      <c r="C757" s="23">
        <v>3.6</v>
      </c>
      <c r="D757" s="23">
        <v>50</v>
      </c>
      <c r="E757" s="23" t="s">
        <v>17</v>
      </c>
      <c r="F757" s="23" t="s">
        <v>272</v>
      </c>
      <c r="G757" s="23" t="s">
        <v>99</v>
      </c>
      <c r="H757" s="24">
        <v>850</v>
      </c>
    </row>
    <row r="758" spans="1:8" x14ac:dyDescent="0.2">
      <c r="A758" s="23">
        <v>757</v>
      </c>
      <c r="B758" s="23" t="s">
        <v>1218</v>
      </c>
      <c r="C758" s="23">
        <v>2.5</v>
      </c>
      <c r="D758" s="23">
        <v>50</v>
      </c>
      <c r="E758" s="23" t="s">
        <v>17</v>
      </c>
      <c r="F758" s="23" t="s">
        <v>424</v>
      </c>
      <c r="G758" s="23" t="s">
        <v>33</v>
      </c>
      <c r="H758" s="24">
        <v>350</v>
      </c>
    </row>
    <row r="759" spans="1:8" x14ac:dyDescent="0.2">
      <c r="A759" s="23">
        <v>758</v>
      </c>
      <c r="B759" s="23" t="s">
        <v>1219</v>
      </c>
      <c r="C759" s="23">
        <v>3.5</v>
      </c>
      <c r="D759" s="23">
        <v>49</v>
      </c>
      <c r="E759" s="23" t="s">
        <v>8</v>
      </c>
      <c r="F759" s="23" t="s">
        <v>229</v>
      </c>
      <c r="G759" s="23" t="s">
        <v>147</v>
      </c>
      <c r="H759" s="24">
        <v>850</v>
      </c>
    </row>
    <row r="760" spans="1:8" x14ac:dyDescent="0.2">
      <c r="A760" s="23">
        <v>759</v>
      </c>
      <c r="B760" s="23" t="s">
        <v>1220</v>
      </c>
      <c r="C760" s="23">
        <v>3</v>
      </c>
      <c r="D760" s="23">
        <v>49</v>
      </c>
      <c r="E760" s="23" t="s">
        <v>17</v>
      </c>
      <c r="F760" s="23" t="s">
        <v>249</v>
      </c>
      <c r="G760" s="23" t="s">
        <v>81</v>
      </c>
      <c r="H760" s="24">
        <v>150</v>
      </c>
    </row>
    <row r="761" spans="1:8" x14ac:dyDescent="0.2">
      <c r="A761" s="23">
        <v>760</v>
      </c>
      <c r="B761" s="23" t="s">
        <v>1221</v>
      </c>
      <c r="C761" s="23">
        <v>4.0999999999999996</v>
      </c>
      <c r="D761" s="23">
        <v>49</v>
      </c>
      <c r="E761" s="23" t="s">
        <v>8</v>
      </c>
      <c r="F761" s="23" t="s">
        <v>222</v>
      </c>
      <c r="G761" s="23" t="s">
        <v>153</v>
      </c>
      <c r="H761" s="24">
        <v>350</v>
      </c>
    </row>
    <row r="762" spans="1:8" x14ac:dyDescent="0.2">
      <c r="A762" s="23">
        <v>761</v>
      </c>
      <c r="B762" s="23" t="s">
        <v>1222</v>
      </c>
      <c r="C762" s="23">
        <v>4.2</v>
      </c>
      <c r="D762" s="23">
        <v>49</v>
      </c>
      <c r="E762" s="23" t="s">
        <v>8</v>
      </c>
      <c r="F762" s="23" t="s">
        <v>431</v>
      </c>
      <c r="G762" s="23" t="s">
        <v>208</v>
      </c>
      <c r="H762" s="24">
        <v>45566</v>
      </c>
    </row>
    <row r="763" spans="1:8" x14ac:dyDescent="0.2">
      <c r="A763" s="23">
        <v>762</v>
      </c>
      <c r="B763" s="23" t="s">
        <v>1223</v>
      </c>
      <c r="C763" s="23">
        <v>3.9</v>
      </c>
      <c r="D763" s="23">
        <v>49</v>
      </c>
      <c r="E763" s="23" t="s">
        <v>17</v>
      </c>
      <c r="F763" s="23" t="s">
        <v>439</v>
      </c>
      <c r="G763" s="23" t="s">
        <v>103</v>
      </c>
      <c r="H763" s="24">
        <v>850</v>
      </c>
    </row>
    <row r="764" spans="1:8" x14ac:dyDescent="0.2">
      <c r="A764" s="23">
        <v>763</v>
      </c>
      <c r="B764" s="23" t="s">
        <v>1224</v>
      </c>
      <c r="C764" s="23">
        <v>4</v>
      </c>
      <c r="D764" s="23">
        <v>49</v>
      </c>
      <c r="E764" s="23" t="s">
        <v>8</v>
      </c>
      <c r="F764" s="23" t="s">
        <v>226</v>
      </c>
      <c r="G764" s="23" t="s">
        <v>165</v>
      </c>
      <c r="H764" s="24">
        <v>3500</v>
      </c>
    </row>
    <row r="765" spans="1:8" x14ac:dyDescent="0.2">
      <c r="A765" s="23">
        <v>764</v>
      </c>
      <c r="B765" s="23" t="s">
        <v>1225</v>
      </c>
      <c r="C765" s="23">
        <v>3.5</v>
      </c>
      <c r="D765" s="23">
        <v>49</v>
      </c>
      <c r="E765" s="23" t="s">
        <v>17</v>
      </c>
      <c r="F765" s="23" t="s">
        <v>257</v>
      </c>
      <c r="G765" s="23" t="s">
        <v>27</v>
      </c>
      <c r="H765" s="24">
        <v>150</v>
      </c>
    </row>
    <row r="766" spans="1:8" x14ac:dyDescent="0.2">
      <c r="A766" s="23">
        <v>765</v>
      </c>
      <c r="B766" s="23" t="s">
        <v>1226</v>
      </c>
      <c r="C766" s="23">
        <v>4.3</v>
      </c>
      <c r="D766" s="23">
        <v>49</v>
      </c>
      <c r="E766" s="23" t="s">
        <v>17</v>
      </c>
      <c r="F766" s="23" t="s">
        <v>476</v>
      </c>
      <c r="G766" s="23" t="s">
        <v>187</v>
      </c>
      <c r="H766" s="24">
        <v>350</v>
      </c>
    </row>
    <row r="767" spans="1:8" x14ac:dyDescent="0.2">
      <c r="A767" s="23">
        <v>766</v>
      </c>
      <c r="B767" s="23" t="s">
        <v>1227</v>
      </c>
      <c r="C767" s="23">
        <v>3.9</v>
      </c>
      <c r="D767" s="23">
        <v>49</v>
      </c>
      <c r="E767" s="23" t="s">
        <v>17</v>
      </c>
      <c r="F767" s="23" t="s">
        <v>257</v>
      </c>
      <c r="G767" s="23" t="s">
        <v>99</v>
      </c>
      <c r="H767" s="24">
        <v>350</v>
      </c>
    </row>
    <row r="768" spans="1:8" x14ac:dyDescent="0.2">
      <c r="A768" s="23">
        <v>767</v>
      </c>
      <c r="B768" s="23" t="s">
        <v>1228</v>
      </c>
      <c r="C768" s="23">
        <v>2.7</v>
      </c>
      <c r="D768" s="23">
        <v>48</v>
      </c>
      <c r="E768" s="23" t="s">
        <v>17</v>
      </c>
      <c r="F768" s="23" t="s">
        <v>435</v>
      </c>
      <c r="G768" s="23" t="s">
        <v>175</v>
      </c>
      <c r="H768" s="24">
        <v>350</v>
      </c>
    </row>
    <row r="769" spans="1:8" x14ac:dyDescent="0.2">
      <c r="A769" s="23">
        <v>768</v>
      </c>
      <c r="B769" s="23" t="s">
        <v>1229</v>
      </c>
      <c r="C769" s="23">
        <v>3.5</v>
      </c>
      <c r="D769" s="23">
        <v>48</v>
      </c>
      <c r="E769" s="23" t="s">
        <v>17</v>
      </c>
      <c r="F769" s="23" t="s">
        <v>177</v>
      </c>
      <c r="G769" s="23" t="s">
        <v>113</v>
      </c>
      <c r="H769" s="24">
        <v>18568</v>
      </c>
    </row>
    <row r="770" spans="1:8" x14ac:dyDescent="0.2">
      <c r="A770" s="23">
        <v>769</v>
      </c>
      <c r="B770" s="23" t="s">
        <v>1230</v>
      </c>
      <c r="C770" s="23">
        <v>3.9</v>
      </c>
      <c r="D770" s="23">
        <v>48</v>
      </c>
      <c r="E770" s="23" t="s">
        <v>8</v>
      </c>
      <c r="F770" s="23" t="s">
        <v>312</v>
      </c>
      <c r="G770" s="23" t="s">
        <v>57</v>
      </c>
      <c r="H770" s="24">
        <v>18568</v>
      </c>
    </row>
    <row r="771" spans="1:8" x14ac:dyDescent="0.2">
      <c r="A771" s="23">
        <v>770</v>
      </c>
      <c r="B771" s="23" t="s">
        <v>1231</v>
      </c>
      <c r="C771" s="23">
        <v>4</v>
      </c>
      <c r="D771" s="23">
        <v>48</v>
      </c>
      <c r="E771" s="23" t="s">
        <v>8</v>
      </c>
      <c r="F771" s="23" t="s">
        <v>421</v>
      </c>
      <c r="G771" s="23" t="s">
        <v>29</v>
      </c>
      <c r="H771" s="24">
        <v>150</v>
      </c>
    </row>
    <row r="772" spans="1:8" x14ac:dyDescent="0.2">
      <c r="A772" s="23">
        <v>771</v>
      </c>
      <c r="B772" s="23" t="s">
        <v>1232</v>
      </c>
      <c r="C772" s="23">
        <v>3.4</v>
      </c>
      <c r="D772" s="23">
        <v>48</v>
      </c>
      <c r="E772" s="23" t="s">
        <v>8</v>
      </c>
      <c r="F772" s="23" t="s">
        <v>328</v>
      </c>
      <c r="G772" s="23" t="s">
        <v>143</v>
      </c>
      <c r="H772" s="24">
        <v>7500</v>
      </c>
    </row>
    <row r="773" spans="1:8" x14ac:dyDescent="0.2">
      <c r="A773" s="23">
        <v>772</v>
      </c>
      <c r="B773" s="23" t="s">
        <v>1233</v>
      </c>
      <c r="C773" s="23">
        <v>3.4</v>
      </c>
      <c r="D773" s="23">
        <v>48</v>
      </c>
      <c r="E773" s="23" t="s">
        <v>17</v>
      </c>
      <c r="F773" s="23" t="s">
        <v>248</v>
      </c>
      <c r="G773" s="23" t="s">
        <v>112</v>
      </c>
      <c r="H773" s="24">
        <v>350</v>
      </c>
    </row>
    <row r="774" spans="1:8" x14ac:dyDescent="0.2">
      <c r="A774" s="23">
        <v>773</v>
      </c>
      <c r="B774" s="23" t="s">
        <v>1234</v>
      </c>
      <c r="C774" s="23">
        <v>4.3</v>
      </c>
      <c r="D774" s="23">
        <v>48</v>
      </c>
      <c r="E774" s="23" t="s">
        <v>17</v>
      </c>
      <c r="F774" s="23" t="s">
        <v>202</v>
      </c>
      <c r="G774" s="23" t="s">
        <v>103</v>
      </c>
      <c r="H774" s="24">
        <v>150</v>
      </c>
    </row>
    <row r="775" spans="1:8" x14ac:dyDescent="0.2">
      <c r="A775" s="23">
        <v>774</v>
      </c>
      <c r="B775" s="23" t="s">
        <v>1235</v>
      </c>
      <c r="C775" s="23">
        <v>4.2</v>
      </c>
      <c r="D775" s="23">
        <v>47</v>
      </c>
      <c r="E775" s="23" t="s">
        <v>17</v>
      </c>
      <c r="F775" s="23" t="s">
        <v>249</v>
      </c>
      <c r="G775" s="23" t="s">
        <v>170</v>
      </c>
      <c r="H775" s="24">
        <v>150</v>
      </c>
    </row>
    <row r="776" spans="1:8" x14ac:dyDescent="0.2">
      <c r="A776" s="23">
        <v>775</v>
      </c>
      <c r="B776" s="23" t="s">
        <v>1236</v>
      </c>
      <c r="C776" s="23">
        <v>4.2</v>
      </c>
      <c r="D776" s="23">
        <v>47</v>
      </c>
      <c r="E776" s="23" t="s">
        <v>8</v>
      </c>
      <c r="F776" s="23" t="s">
        <v>268</v>
      </c>
      <c r="G776" s="23" t="s">
        <v>14</v>
      </c>
      <c r="H776" s="24">
        <v>350</v>
      </c>
    </row>
    <row r="777" spans="1:8" x14ac:dyDescent="0.2">
      <c r="A777" s="23">
        <v>776</v>
      </c>
      <c r="B777" s="23" t="s">
        <v>1237</v>
      </c>
      <c r="C777" s="23">
        <v>4</v>
      </c>
      <c r="D777" s="23">
        <v>47</v>
      </c>
      <c r="E777" s="23" t="s">
        <v>8</v>
      </c>
      <c r="F777" s="23" t="s">
        <v>251</v>
      </c>
      <c r="G777" s="23" t="s">
        <v>74</v>
      </c>
      <c r="H777" s="24">
        <v>350</v>
      </c>
    </row>
    <row r="778" spans="1:8" x14ac:dyDescent="0.2">
      <c r="A778" s="23">
        <v>777</v>
      </c>
      <c r="B778" s="23" t="s">
        <v>1238</v>
      </c>
      <c r="C778" s="23">
        <v>3.5</v>
      </c>
      <c r="D778" s="23">
        <v>47</v>
      </c>
      <c r="E778" s="23" t="s">
        <v>17</v>
      </c>
      <c r="F778" s="23" t="s">
        <v>249</v>
      </c>
      <c r="G778" s="23" t="s">
        <v>112</v>
      </c>
      <c r="H778" s="24">
        <v>850</v>
      </c>
    </row>
    <row r="779" spans="1:8" x14ac:dyDescent="0.2">
      <c r="A779" s="23">
        <v>778</v>
      </c>
      <c r="B779" s="23" t="s">
        <v>1239</v>
      </c>
      <c r="C779" s="23">
        <v>4.0999999999999996</v>
      </c>
      <c r="D779" s="23">
        <v>47</v>
      </c>
      <c r="E779" s="23" t="s">
        <v>17</v>
      </c>
      <c r="F779" s="23" t="s">
        <v>232</v>
      </c>
      <c r="G779" s="23" t="s">
        <v>26</v>
      </c>
      <c r="H779" s="24">
        <v>350</v>
      </c>
    </row>
    <row r="780" spans="1:8" x14ac:dyDescent="0.2">
      <c r="A780" s="23">
        <v>779</v>
      </c>
      <c r="B780" s="23" t="s">
        <v>1240</v>
      </c>
      <c r="C780" s="23">
        <v>4</v>
      </c>
      <c r="D780" s="23">
        <v>47</v>
      </c>
      <c r="E780" s="23" t="s">
        <v>17</v>
      </c>
      <c r="F780" s="23" t="s">
        <v>490</v>
      </c>
      <c r="G780" s="23" t="s">
        <v>32</v>
      </c>
      <c r="H780" s="24">
        <v>850</v>
      </c>
    </row>
    <row r="781" spans="1:8" x14ac:dyDescent="0.2">
      <c r="A781" s="23">
        <v>780</v>
      </c>
      <c r="B781" s="23" t="s">
        <v>1241</v>
      </c>
      <c r="C781" s="23">
        <v>3.5</v>
      </c>
      <c r="D781" s="23">
        <v>47</v>
      </c>
      <c r="E781" s="23" t="s">
        <v>8</v>
      </c>
      <c r="F781" s="23" t="s">
        <v>482</v>
      </c>
      <c r="G781" s="23" t="s">
        <v>18</v>
      </c>
      <c r="H781" s="24">
        <v>150</v>
      </c>
    </row>
    <row r="782" spans="1:8" x14ac:dyDescent="0.2">
      <c r="A782" s="23">
        <v>781</v>
      </c>
      <c r="B782" s="23" t="s">
        <v>1242</v>
      </c>
      <c r="C782" s="23">
        <v>3.5</v>
      </c>
      <c r="D782" s="23">
        <v>47</v>
      </c>
      <c r="E782" s="23" t="s">
        <v>17</v>
      </c>
      <c r="F782" s="23" t="s">
        <v>223</v>
      </c>
      <c r="G782" s="23" t="s">
        <v>112</v>
      </c>
      <c r="H782" s="24">
        <v>150</v>
      </c>
    </row>
    <row r="783" spans="1:8" x14ac:dyDescent="0.2">
      <c r="A783" s="23">
        <v>782</v>
      </c>
      <c r="B783" s="23" t="s">
        <v>1243</v>
      </c>
      <c r="C783" s="23">
        <v>4.2</v>
      </c>
      <c r="D783" s="23">
        <v>47</v>
      </c>
      <c r="E783" s="23" t="s">
        <v>17</v>
      </c>
      <c r="F783" s="23" t="s">
        <v>491</v>
      </c>
      <c r="G783" s="23" t="s">
        <v>27</v>
      </c>
      <c r="H783" s="24">
        <v>350</v>
      </c>
    </row>
    <row r="784" spans="1:8" x14ac:dyDescent="0.2">
      <c r="A784" s="23">
        <v>783</v>
      </c>
      <c r="B784" s="23" t="s">
        <v>1244</v>
      </c>
      <c r="C784" s="23">
        <v>3.2</v>
      </c>
      <c r="D784" s="23">
        <v>47</v>
      </c>
      <c r="E784" s="23" t="s">
        <v>17</v>
      </c>
      <c r="F784" s="23" t="s">
        <v>243</v>
      </c>
      <c r="G784" s="23" t="s">
        <v>29</v>
      </c>
      <c r="H784" s="24">
        <v>350</v>
      </c>
    </row>
    <row r="785" spans="1:8" x14ac:dyDescent="0.2">
      <c r="A785" s="23">
        <v>784</v>
      </c>
      <c r="B785" s="23" t="s">
        <v>1245</v>
      </c>
      <c r="C785" s="23">
        <v>4.4000000000000004</v>
      </c>
      <c r="D785" s="23">
        <v>47</v>
      </c>
      <c r="E785" s="23" t="s">
        <v>8</v>
      </c>
      <c r="F785" s="23" t="s">
        <v>230</v>
      </c>
      <c r="G785" s="23" t="s">
        <v>27</v>
      </c>
      <c r="H785" s="24">
        <v>850</v>
      </c>
    </row>
    <row r="786" spans="1:8" x14ac:dyDescent="0.2">
      <c r="A786" s="23">
        <v>785</v>
      </c>
      <c r="B786" s="23" t="s">
        <v>1246</v>
      </c>
      <c r="C786" s="23">
        <v>4.4000000000000004</v>
      </c>
      <c r="D786" s="23">
        <v>46</v>
      </c>
      <c r="E786" s="23" t="s">
        <v>17</v>
      </c>
      <c r="F786" s="23" t="s">
        <v>188</v>
      </c>
      <c r="G786" s="23" t="s">
        <v>86</v>
      </c>
      <c r="H786" s="24">
        <v>350</v>
      </c>
    </row>
    <row r="787" spans="1:8" x14ac:dyDescent="0.2">
      <c r="A787" s="23">
        <v>786</v>
      </c>
      <c r="B787" s="23" t="s">
        <v>1247</v>
      </c>
      <c r="C787" s="23">
        <v>4.2</v>
      </c>
      <c r="D787" s="23">
        <v>46</v>
      </c>
      <c r="E787" s="23" t="s">
        <v>17</v>
      </c>
      <c r="F787" s="23" t="s">
        <v>249</v>
      </c>
      <c r="G787" s="23" t="s">
        <v>74</v>
      </c>
      <c r="H787" s="24">
        <v>150</v>
      </c>
    </row>
    <row r="788" spans="1:8" x14ac:dyDescent="0.2">
      <c r="A788" s="23">
        <v>787</v>
      </c>
      <c r="B788" s="23" t="s">
        <v>1248</v>
      </c>
      <c r="C788" s="23">
        <v>3.3</v>
      </c>
      <c r="D788" s="23">
        <v>46</v>
      </c>
      <c r="E788" s="23" t="s">
        <v>8</v>
      </c>
      <c r="F788" s="23" t="s">
        <v>326</v>
      </c>
      <c r="G788" s="23" t="s">
        <v>86</v>
      </c>
      <c r="H788" s="24">
        <v>150</v>
      </c>
    </row>
    <row r="789" spans="1:8" x14ac:dyDescent="0.2">
      <c r="A789" s="23">
        <v>788</v>
      </c>
      <c r="B789" s="23" t="s">
        <v>1249</v>
      </c>
      <c r="C789" s="23">
        <v>4.4000000000000004</v>
      </c>
      <c r="D789" s="23">
        <v>46</v>
      </c>
      <c r="E789" s="23" t="s">
        <v>17</v>
      </c>
      <c r="F789" s="23" t="s">
        <v>272</v>
      </c>
      <c r="G789" s="23" t="s">
        <v>9</v>
      </c>
      <c r="H789" s="24">
        <v>150</v>
      </c>
    </row>
    <row r="790" spans="1:8" x14ac:dyDescent="0.2">
      <c r="A790" s="23">
        <v>789</v>
      </c>
      <c r="B790" s="23" t="s">
        <v>1250</v>
      </c>
      <c r="C790" s="23">
        <v>3.8</v>
      </c>
      <c r="D790" s="23">
        <v>46</v>
      </c>
      <c r="E790" s="23" t="s">
        <v>17</v>
      </c>
      <c r="F790" s="23" t="s">
        <v>248</v>
      </c>
      <c r="G790" s="23" t="s">
        <v>83</v>
      </c>
      <c r="H790" s="24">
        <v>150</v>
      </c>
    </row>
    <row r="791" spans="1:8" x14ac:dyDescent="0.2">
      <c r="A791" s="23">
        <v>790</v>
      </c>
      <c r="B791" s="23" t="s">
        <v>1251</v>
      </c>
      <c r="C791" s="23">
        <v>3.7</v>
      </c>
      <c r="D791" s="23">
        <v>46</v>
      </c>
      <c r="E791" s="23" t="s">
        <v>8</v>
      </c>
      <c r="F791" s="23" t="s">
        <v>249</v>
      </c>
      <c r="G791" s="23" t="s">
        <v>19</v>
      </c>
      <c r="H791" s="24">
        <v>350</v>
      </c>
    </row>
    <row r="792" spans="1:8" x14ac:dyDescent="0.2">
      <c r="A792" s="23">
        <v>791</v>
      </c>
      <c r="B792" s="23" t="s">
        <v>1252</v>
      </c>
      <c r="C792" s="23">
        <v>3.9</v>
      </c>
      <c r="D792" s="23">
        <v>46</v>
      </c>
      <c r="E792" s="23" t="s">
        <v>17</v>
      </c>
      <c r="F792" s="23" t="s">
        <v>439</v>
      </c>
      <c r="G792" s="23" t="s">
        <v>83</v>
      </c>
      <c r="H792" s="24">
        <v>350</v>
      </c>
    </row>
    <row r="793" spans="1:8" x14ac:dyDescent="0.2">
      <c r="A793" s="23">
        <v>792</v>
      </c>
      <c r="B793" s="23" t="s">
        <v>1253</v>
      </c>
      <c r="C793" s="23">
        <v>4</v>
      </c>
      <c r="D793" s="23">
        <v>46</v>
      </c>
      <c r="E793" s="23" t="s">
        <v>17</v>
      </c>
      <c r="F793" s="23" t="s">
        <v>443</v>
      </c>
      <c r="G793" s="23" t="s">
        <v>83</v>
      </c>
      <c r="H793" s="24">
        <v>3500</v>
      </c>
    </row>
    <row r="794" spans="1:8" x14ac:dyDescent="0.2">
      <c r="A794" s="23">
        <v>793</v>
      </c>
      <c r="B794" s="23" t="s">
        <v>1254</v>
      </c>
      <c r="C794" s="23">
        <v>4.3</v>
      </c>
      <c r="D794" s="23">
        <v>46</v>
      </c>
      <c r="E794" s="23" t="s">
        <v>17</v>
      </c>
      <c r="F794" s="23" t="s">
        <v>257</v>
      </c>
      <c r="G794" s="23" t="s">
        <v>96</v>
      </c>
      <c r="H794" s="24">
        <v>3500</v>
      </c>
    </row>
    <row r="795" spans="1:8" x14ac:dyDescent="0.2">
      <c r="A795" s="23">
        <v>794</v>
      </c>
      <c r="B795" s="23" t="s">
        <v>1255</v>
      </c>
      <c r="C795" s="23">
        <v>4</v>
      </c>
      <c r="D795" s="23">
        <v>46</v>
      </c>
      <c r="E795" s="23" t="s">
        <v>17</v>
      </c>
      <c r="F795" s="23" t="s">
        <v>249</v>
      </c>
      <c r="G795" s="23" t="s">
        <v>105</v>
      </c>
      <c r="H795" s="24">
        <v>350</v>
      </c>
    </row>
    <row r="796" spans="1:8" x14ac:dyDescent="0.2">
      <c r="A796" s="23">
        <v>795</v>
      </c>
      <c r="B796" s="23" t="s">
        <v>1256</v>
      </c>
      <c r="C796" s="23">
        <v>3.7</v>
      </c>
      <c r="D796" s="23">
        <v>46</v>
      </c>
      <c r="E796" s="23" t="s">
        <v>8</v>
      </c>
      <c r="F796" s="23" t="s">
        <v>272</v>
      </c>
      <c r="G796" s="23" t="s">
        <v>105</v>
      </c>
      <c r="H796" s="24">
        <v>150</v>
      </c>
    </row>
    <row r="797" spans="1:8" x14ac:dyDescent="0.2">
      <c r="A797" s="23">
        <v>796</v>
      </c>
      <c r="B797" s="23" t="s">
        <v>1257</v>
      </c>
      <c r="C797" s="23">
        <v>4.3</v>
      </c>
      <c r="D797" s="23">
        <v>46</v>
      </c>
      <c r="E797" s="23" t="s">
        <v>17</v>
      </c>
      <c r="F797" s="23" t="s">
        <v>249</v>
      </c>
      <c r="G797" s="23" t="s">
        <v>99</v>
      </c>
      <c r="H797" s="24">
        <v>350</v>
      </c>
    </row>
    <row r="798" spans="1:8" x14ac:dyDescent="0.2">
      <c r="A798" s="23">
        <v>797</v>
      </c>
      <c r="B798" s="23" t="s">
        <v>1258</v>
      </c>
      <c r="C798" s="23">
        <v>3.5</v>
      </c>
      <c r="D798" s="23">
        <v>46</v>
      </c>
      <c r="E798" s="23" t="s">
        <v>17</v>
      </c>
      <c r="F798" s="23" t="s">
        <v>428</v>
      </c>
      <c r="G798" s="23" t="s">
        <v>103</v>
      </c>
      <c r="H798" s="24">
        <v>150</v>
      </c>
    </row>
    <row r="799" spans="1:8" x14ac:dyDescent="0.2">
      <c r="A799" s="23">
        <v>798</v>
      </c>
      <c r="B799" s="23" t="s">
        <v>1259</v>
      </c>
      <c r="C799" s="23">
        <v>3.8</v>
      </c>
      <c r="D799" s="23">
        <v>45</v>
      </c>
      <c r="E799" s="23" t="s">
        <v>17</v>
      </c>
      <c r="F799" s="23" t="s">
        <v>248</v>
      </c>
      <c r="G799" s="23" t="s">
        <v>74</v>
      </c>
      <c r="H799" s="24">
        <v>350</v>
      </c>
    </row>
    <row r="800" spans="1:8" x14ac:dyDescent="0.2">
      <c r="A800" s="23">
        <v>799</v>
      </c>
      <c r="B800" s="23" t="s">
        <v>1260</v>
      </c>
      <c r="C800" s="23">
        <v>4.3</v>
      </c>
      <c r="D800" s="23">
        <v>45</v>
      </c>
      <c r="E800" s="23" t="s">
        <v>8</v>
      </c>
      <c r="F800" s="23" t="s">
        <v>431</v>
      </c>
      <c r="G800" s="23" t="s">
        <v>9</v>
      </c>
      <c r="H800" s="24">
        <v>350</v>
      </c>
    </row>
    <row r="801" spans="1:8" x14ac:dyDescent="0.2">
      <c r="A801" s="23">
        <v>800</v>
      </c>
      <c r="B801" s="23" t="s">
        <v>1261</v>
      </c>
      <c r="C801" s="23">
        <v>4.4000000000000004</v>
      </c>
      <c r="D801" s="23">
        <v>45</v>
      </c>
      <c r="E801" s="23" t="s">
        <v>8</v>
      </c>
      <c r="F801" s="23" t="s">
        <v>431</v>
      </c>
      <c r="G801" s="23" t="s">
        <v>33</v>
      </c>
      <c r="H801" s="24">
        <v>850</v>
      </c>
    </row>
    <row r="802" spans="1:8" x14ac:dyDescent="0.2">
      <c r="A802" s="23">
        <v>801</v>
      </c>
      <c r="B802" s="23" t="s">
        <v>1262</v>
      </c>
      <c r="C802" s="23">
        <v>4.3</v>
      </c>
      <c r="D802" s="23">
        <v>45</v>
      </c>
      <c r="E802" s="23" t="s">
        <v>17</v>
      </c>
      <c r="F802" s="23" t="s">
        <v>421</v>
      </c>
      <c r="G802" s="23" t="s">
        <v>103</v>
      </c>
      <c r="H802" s="24">
        <v>3500</v>
      </c>
    </row>
    <row r="803" spans="1:8" x14ac:dyDescent="0.2">
      <c r="A803" s="23">
        <v>802</v>
      </c>
      <c r="B803" s="23" t="s">
        <v>1263</v>
      </c>
      <c r="C803" s="23">
        <v>3.7</v>
      </c>
      <c r="D803" s="23">
        <v>45</v>
      </c>
      <c r="E803" s="23" t="s">
        <v>17</v>
      </c>
      <c r="F803" s="23" t="s">
        <v>222</v>
      </c>
      <c r="G803" s="23" t="s">
        <v>26</v>
      </c>
      <c r="H803" s="24">
        <v>18568</v>
      </c>
    </row>
    <row r="804" spans="1:8" x14ac:dyDescent="0.2">
      <c r="A804" s="23">
        <v>803</v>
      </c>
      <c r="B804" s="23" t="s">
        <v>1264</v>
      </c>
      <c r="C804" s="23">
        <v>3.5</v>
      </c>
      <c r="D804" s="23">
        <v>45</v>
      </c>
      <c r="E804" s="23" t="s">
        <v>17</v>
      </c>
      <c r="F804" s="23" t="s">
        <v>492</v>
      </c>
      <c r="G804" s="23" t="s">
        <v>96</v>
      </c>
      <c r="H804" s="24">
        <v>150</v>
      </c>
    </row>
    <row r="805" spans="1:8" x14ac:dyDescent="0.2">
      <c r="A805" s="23">
        <v>804</v>
      </c>
      <c r="B805" s="23" t="s">
        <v>1265</v>
      </c>
      <c r="C805" s="23">
        <v>4.4000000000000004</v>
      </c>
      <c r="D805" s="23">
        <v>45</v>
      </c>
      <c r="E805" s="23" t="s">
        <v>17</v>
      </c>
      <c r="F805" s="23" t="s">
        <v>229</v>
      </c>
      <c r="G805" s="23" t="s">
        <v>99</v>
      </c>
      <c r="H805" s="24">
        <v>350</v>
      </c>
    </row>
    <row r="806" spans="1:8" x14ac:dyDescent="0.2">
      <c r="A806" s="23">
        <v>805</v>
      </c>
      <c r="B806" s="23" t="s">
        <v>1266</v>
      </c>
      <c r="C806" s="23">
        <v>4.3</v>
      </c>
      <c r="D806" s="23">
        <v>45</v>
      </c>
      <c r="E806" s="23" t="s">
        <v>17</v>
      </c>
      <c r="F806" s="23" t="s">
        <v>420</v>
      </c>
      <c r="G806" s="23" t="s">
        <v>231</v>
      </c>
      <c r="H806" s="24">
        <v>350</v>
      </c>
    </row>
    <row r="807" spans="1:8" x14ac:dyDescent="0.2">
      <c r="A807" s="23">
        <v>806</v>
      </c>
      <c r="B807" s="23" t="s">
        <v>1267</v>
      </c>
      <c r="C807" s="23">
        <v>3.9</v>
      </c>
      <c r="D807" s="23">
        <v>45</v>
      </c>
      <c r="E807" s="23" t="s">
        <v>17</v>
      </c>
      <c r="F807" s="23" t="s">
        <v>232</v>
      </c>
      <c r="G807" s="23" t="s">
        <v>18</v>
      </c>
      <c r="H807" s="24">
        <v>150</v>
      </c>
    </row>
    <row r="808" spans="1:8" x14ac:dyDescent="0.2">
      <c r="A808" s="23">
        <v>807</v>
      </c>
      <c r="B808" s="23" t="s">
        <v>1268</v>
      </c>
      <c r="C808" s="23">
        <v>3.9</v>
      </c>
      <c r="D808" s="23">
        <v>45</v>
      </c>
      <c r="E808" s="23" t="s">
        <v>17</v>
      </c>
      <c r="F808" s="23" t="s">
        <v>493</v>
      </c>
      <c r="G808" s="23" t="s">
        <v>26</v>
      </c>
      <c r="H808" s="24">
        <v>25000</v>
      </c>
    </row>
    <row r="809" spans="1:8" x14ac:dyDescent="0.2">
      <c r="A809" s="23">
        <v>808</v>
      </c>
      <c r="B809" s="23" t="s">
        <v>1269</v>
      </c>
      <c r="C809" s="23">
        <v>4.0999999999999996</v>
      </c>
      <c r="D809" s="23">
        <v>45</v>
      </c>
      <c r="E809" s="23" t="s">
        <v>17</v>
      </c>
      <c r="F809" s="23" t="s">
        <v>223</v>
      </c>
      <c r="G809" s="23" t="s">
        <v>87</v>
      </c>
      <c r="H809" s="24">
        <v>150</v>
      </c>
    </row>
    <row r="810" spans="1:8" x14ac:dyDescent="0.2">
      <c r="A810" s="23">
        <v>809</v>
      </c>
      <c r="B810" s="23" t="s">
        <v>1270</v>
      </c>
      <c r="C810" s="23">
        <v>4.7</v>
      </c>
      <c r="D810" s="23">
        <v>44</v>
      </c>
      <c r="E810" s="23" t="s">
        <v>17</v>
      </c>
      <c r="F810" s="23" t="s">
        <v>428</v>
      </c>
      <c r="G810" s="23" t="s">
        <v>33</v>
      </c>
      <c r="H810" s="24">
        <v>150</v>
      </c>
    </row>
    <row r="811" spans="1:8" x14ac:dyDescent="0.2">
      <c r="A811" s="23">
        <v>810</v>
      </c>
      <c r="B811" s="23" t="s">
        <v>1271</v>
      </c>
      <c r="C811" s="23">
        <v>4.5</v>
      </c>
      <c r="D811" s="23">
        <v>44</v>
      </c>
      <c r="E811" s="23" t="s">
        <v>17</v>
      </c>
      <c r="F811" s="23" t="s">
        <v>421</v>
      </c>
      <c r="G811" s="23" t="s">
        <v>87</v>
      </c>
      <c r="H811" s="24">
        <v>350</v>
      </c>
    </row>
    <row r="812" spans="1:8" x14ac:dyDescent="0.2">
      <c r="A812" s="23">
        <v>811</v>
      </c>
      <c r="B812" s="23" t="s">
        <v>1272</v>
      </c>
      <c r="C812" s="23">
        <v>4.2</v>
      </c>
      <c r="D812" s="23">
        <v>44</v>
      </c>
      <c r="E812" s="23" t="s">
        <v>17</v>
      </c>
      <c r="F812" s="23" t="s">
        <v>425</v>
      </c>
      <c r="G812" s="23" t="s">
        <v>9</v>
      </c>
      <c r="H812" s="24">
        <v>150</v>
      </c>
    </row>
    <row r="813" spans="1:8" x14ac:dyDescent="0.2">
      <c r="A813" s="23">
        <v>812</v>
      </c>
      <c r="B813" s="23" t="s">
        <v>1273</v>
      </c>
      <c r="C813" s="23">
        <v>3.4</v>
      </c>
      <c r="D813" s="23">
        <v>44</v>
      </c>
      <c r="E813" s="23" t="s">
        <v>17</v>
      </c>
      <c r="F813" s="23" t="s">
        <v>222</v>
      </c>
      <c r="G813" s="23" t="s">
        <v>166</v>
      </c>
      <c r="H813" s="24">
        <v>150</v>
      </c>
    </row>
    <row r="814" spans="1:8" x14ac:dyDescent="0.2">
      <c r="A814" s="23">
        <v>813</v>
      </c>
      <c r="B814" s="23" t="s">
        <v>1274</v>
      </c>
      <c r="C814" s="23">
        <v>3.7</v>
      </c>
      <c r="D814" s="23">
        <v>44</v>
      </c>
      <c r="E814" s="23" t="s">
        <v>17</v>
      </c>
      <c r="F814" s="23" t="s">
        <v>249</v>
      </c>
      <c r="G814" s="23" t="s">
        <v>116</v>
      </c>
      <c r="H814" s="24">
        <v>150</v>
      </c>
    </row>
    <row r="815" spans="1:8" x14ac:dyDescent="0.2">
      <c r="A815" s="23">
        <v>814</v>
      </c>
      <c r="B815" s="23" t="s">
        <v>1275</v>
      </c>
      <c r="C815" s="23">
        <v>2.7</v>
      </c>
      <c r="D815" s="23">
        <v>44</v>
      </c>
      <c r="E815" s="23" t="s">
        <v>17</v>
      </c>
      <c r="F815" s="23" t="s">
        <v>232</v>
      </c>
      <c r="G815" s="23" t="s">
        <v>22</v>
      </c>
      <c r="H815" s="24">
        <v>850</v>
      </c>
    </row>
    <row r="816" spans="1:8" x14ac:dyDescent="0.2">
      <c r="A816" s="23">
        <v>815</v>
      </c>
      <c r="B816" s="23" t="s">
        <v>1276</v>
      </c>
      <c r="C816" s="23">
        <v>4.5999999999999996</v>
      </c>
      <c r="D816" s="23">
        <v>129</v>
      </c>
      <c r="E816" s="23" t="s">
        <v>17</v>
      </c>
      <c r="F816" s="23" t="s">
        <v>257</v>
      </c>
      <c r="G816" s="23" t="s">
        <v>18</v>
      </c>
      <c r="H816" s="24">
        <v>350</v>
      </c>
    </row>
    <row r="817" spans="1:8" x14ac:dyDescent="0.2">
      <c r="A817" s="23">
        <v>816</v>
      </c>
      <c r="B817" s="23" t="s">
        <v>1277</v>
      </c>
      <c r="C817" s="23">
        <v>4.5</v>
      </c>
      <c r="D817" s="23">
        <v>43</v>
      </c>
      <c r="E817" s="23" t="s">
        <v>8</v>
      </c>
      <c r="F817" s="23" t="s">
        <v>297</v>
      </c>
      <c r="G817" s="23" t="s">
        <v>187</v>
      </c>
      <c r="H817" s="24">
        <v>850</v>
      </c>
    </row>
    <row r="818" spans="1:8" x14ac:dyDescent="0.2">
      <c r="A818" s="23">
        <v>817</v>
      </c>
      <c r="B818" s="23" t="s">
        <v>1278</v>
      </c>
      <c r="C818" s="23">
        <v>4.5999999999999996</v>
      </c>
      <c r="D818" s="23">
        <v>43</v>
      </c>
      <c r="E818" s="23" t="s">
        <v>17</v>
      </c>
      <c r="F818" s="23" t="s">
        <v>249</v>
      </c>
      <c r="G818" s="23" t="s">
        <v>86</v>
      </c>
      <c r="H818" s="24">
        <v>150</v>
      </c>
    </row>
    <row r="819" spans="1:8" x14ac:dyDescent="0.2">
      <c r="A819" s="23">
        <v>818</v>
      </c>
      <c r="B819" s="23" t="s">
        <v>1279</v>
      </c>
      <c r="C819" s="23">
        <v>3.8</v>
      </c>
      <c r="D819" s="23">
        <v>43</v>
      </c>
      <c r="E819" s="23" t="s">
        <v>17</v>
      </c>
      <c r="F819" s="23" t="s">
        <v>435</v>
      </c>
      <c r="G819" s="23" t="s">
        <v>36</v>
      </c>
      <c r="H819" s="24">
        <v>150</v>
      </c>
    </row>
    <row r="820" spans="1:8" x14ac:dyDescent="0.2">
      <c r="A820" s="23">
        <v>819</v>
      </c>
      <c r="B820" s="23" t="s">
        <v>1280</v>
      </c>
      <c r="C820" s="23">
        <v>4.4000000000000004</v>
      </c>
      <c r="D820" s="23">
        <v>43</v>
      </c>
      <c r="E820" s="23" t="s">
        <v>17</v>
      </c>
      <c r="F820" s="23" t="s">
        <v>222</v>
      </c>
      <c r="G820" s="23" t="s">
        <v>86</v>
      </c>
      <c r="H820" s="24">
        <v>18568</v>
      </c>
    </row>
    <row r="821" spans="1:8" x14ac:dyDescent="0.2">
      <c r="A821" s="23">
        <v>820</v>
      </c>
      <c r="B821" s="23" t="s">
        <v>1281</v>
      </c>
      <c r="C821" s="23">
        <v>3.9</v>
      </c>
      <c r="D821" s="23">
        <v>43</v>
      </c>
      <c r="E821" s="23" t="s">
        <v>17</v>
      </c>
      <c r="F821" s="23" t="s">
        <v>494</v>
      </c>
      <c r="G821" s="23" t="s">
        <v>75</v>
      </c>
      <c r="H821" s="24">
        <v>150</v>
      </c>
    </row>
    <row r="822" spans="1:8" x14ac:dyDescent="0.2">
      <c r="A822" s="23">
        <v>821</v>
      </c>
      <c r="B822" s="23" t="s">
        <v>1282</v>
      </c>
      <c r="C822" s="23">
        <v>3.4</v>
      </c>
      <c r="D822" s="23">
        <v>43</v>
      </c>
      <c r="E822" s="23" t="s">
        <v>8</v>
      </c>
      <c r="F822" s="23" t="s">
        <v>385</v>
      </c>
      <c r="G822" s="23" t="s">
        <v>14</v>
      </c>
      <c r="H822" s="24">
        <v>350</v>
      </c>
    </row>
    <row r="823" spans="1:8" x14ac:dyDescent="0.2">
      <c r="A823" s="23">
        <v>822</v>
      </c>
      <c r="B823" s="23" t="s">
        <v>1283</v>
      </c>
      <c r="C823" s="23">
        <v>3.7</v>
      </c>
      <c r="D823" s="23">
        <v>43</v>
      </c>
      <c r="E823" s="23" t="s">
        <v>17</v>
      </c>
      <c r="F823" s="23" t="s">
        <v>247</v>
      </c>
      <c r="G823" s="23" t="s">
        <v>86</v>
      </c>
      <c r="H823" s="24">
        <v>150</v>
      </c>
    </row>
    <row r="824" spans="1:8" x14ac:dyDescent="0.2">
      <c r="A824" s="23">
        <v>823</v>
      </c>
      <c r="B824" s="23" t="s">
        <v>1284</v>
      </c>
      <c r="C824" s="23">
        <v>4.2</v>
      </c>
      <c r="D824" s="23">
        <v>43</v>
      </c>
      <c r="E824" s="23" t="s">
        <v>17</v>
      </c>
      <c r="F824" s="23" t="s">
        <v>249</v>
      </c>
      <c r="G824" s="23" t="s">
        <v>34</v>
      </c>
      <c r="H824" s="24">
        <v>150</v>
      </c>
    </row>
    <row r="825" spans="1:8" x14ac:dyDescent="0.2">
      <c r="A825" s="23">
        <v>824</v>
      </c>
      <c r="B825" s="23" t="s">
        <v>1285</v>
      </c>
      <c r="C825" s="23">
        <v>4.5</v>
      </c>
      <c r="D825" s="23">
        <v>43</v>
      </c>
      <c r="E825" s="23" t="s">
        <v>17</v>
      </c>
      <c r="F825" s="23" t="s">
        <v>263</v>
      </c>
      <c r="G825" s="23" t="s">
        <v>47</v>
      </c>
      <c r="H825" s="24">
        <v>150</v>
      </c>
    </row>
    <row r="826" spans="1:8" x14ac:dyDescent="0.2">
      <c r="A826" s="23">
        <v>825</v>
      </c>
      <c r="B826" s="23" t="s">
        <v>1286</v>
      </c>
      <c r="C826" s="23">
        <v>4.5999999999999996</v>
      </c>
      <c r="D826" s="23">
        <v>43</v>
      </c>
      <c r="E826" s="23" t="s">
        <v>8</v>
      </c>
      <c r="F826" s="23" t="s">
        <v>463</v>
      </c>
      <c r="G826" s="23" t="s">
        <v>9</v>
      </c>
      <c r="H826" s="24">
        <v>3500</v>
      </c>
    </row>
    <row r="827" spans="1:8" x14ac:dyDescent="0.2">
      <c r="A827" s="23">
        <v>826</v>
      </c>
      <c r="B827" s="23" t="s">
        <v>1287</v>
      </c>
      <c r="C827" s="23">
        <v>3.9</v>
      </c>
      <c r="D827" s="23">
        <v>42</v>
      </c>
      <c r="E827" s="23" t="s">
        <v>17</v>
      </c>
      <c r="F827" s="23" t="s">
        <v>421</v>
      </c>
      <c r="G827" s="23" t="s">
        <v>165</v>
      </c>
      <c r="H827" s="24">
        <v>350</v>
      </c>
    </row>
    <row r="828" spans="1:8" x14ac:dyDescent="0.2">
      <c r="A828" s="23">
        <v>827</v>
      </c>
      <c r="B828" s="23" t="s">
        <v>1288</v>
      </c>
      <c r="C828" s="23">
        <v>3.9</v>
      </c>
      <c r="D828" s="23">
        <v>42</v>
      </c>
      <c r="E828" s="23" t="s">
        <v>17</v>
      </c>
      <c r="F828" s="23" t="s">
        <v>452</v>
      </c>
      <c r="G828" s="23" t="s">
        <v>60</v>
      </c>
      <c r="H828" s="24">
        <v>350</v>
      </c>
    </row>
    <row r="829" spans="1:8" x14ac:dyDescent="0.2">
      <c r="A829" s="23">
        <v>828</v>
      </c>
      <c r="B829" s="23" t="s">
        <v>1289</v>
      </c>
      <c r="C829" s="23">
        <v>4.5</v>
      </c>
      <c r="D829" s="23">
        <v>42</v>
      </c>
      <c r="E829" s="23" t="s">
        <v>17</v>
      </c>
      <c r="F829" s="23" t="s">
        <v>222</v>
      </c>
      <c r="G829" s="23" t="s">
        <v>153</v>
      </c>
      <c r="H829" s="24">
        <v>3500</v>
      </c>
    </row>
    <row r="830" spans="1:8" x14ac:dyDescent="0.2">
      <c r="A830" s="23">
        <v>829</v>
      </c>
      <c r="B830" s="23" t="s">
        <v>1290</v>
      </c>
      <c r="C830" s="23">
        <v>4.0999999999999996</v>
      </c>
      <c r="D830" s="23">
        <v>42</v>
      </c>
      <c r="E830" s="23" t="s">
        <v>8</v>
      </c>
      <c r="F830" s="23" t="s">
        <v>484</v>
      </c>
      <c r="G830" s="23" t="s">
        <v>175</v>
      </c>
      <c r="H830" s="24">
        <v>3500</v>
      </c>
    </row>
    <row r="831" spans="1:8" x14ac:dyDescent="0.2">
      <c r="A831" s="23">
        <v>830</v>
      </c>
      <c r="B831" s="23" t="s">
        <v>1291</v>
      </c>
      <c r="C831" s="23">
        <v>3.9</v>
      </c>
      <c r="D831" s="23">
        <v>42</v>
      </c>
      <c r="E831" s="23" t="s">
        <v>17</v>
      </c>
      <c r="F831" s="23" t="s">
        <v>249</v>
      </c>
      <c r="G831" s="23" t="s">
        <v>86</v>
      </c>
      <c r="H831" s="24">
        <v>150</v>
      </c>
    </row>
    <row r="832" spans="1:8" x14ac:dyDescent="0.2">
      <c r="A832" s="23">
        <v>831</v>
      </c>
      <c r="B832" s="23" t="s">
        <v>1292</v>
      </c>
      <c r="C832" s="23">
        <v>2.1</v>
      </c>
      <c r="D832" s="23">
        <v>42</v>
      </c>
      <c r="E832" s="23" t="s">
        <v>17</v>
      </c>
      <c r="F832" s="23" t="s">
        <v>421</v>
      </c>
      <c r="G832" s="23" t="s">
        <v>27</v>
      </c>
      <c r="H832" s="24">
        <v>18568</v>
      </c>
    </row>
    <row r="833" spans="1:8" x14ac:dyDescent="0.2">
      <c r="A833" s="23">
        <v>832</v>
      </c>
      <c r="B833" s="23" t="s">
        <v>1293</v>
      </c>
      <c r="C833" s="23">
        <v>4</v>
      </c>
      <c r="D833" s="23">
        <v>42</v>
      </c>
      <c r="E833" s="23" t="s">
        <v>17</v>
      </c>
      <c r="F833" s="23" t="s">
        <v>257</v>
      </c>
      <c r="G833" s="23" t="s">
        <v>99</v>
      </c>
      <c r="H833" s="24">
        <v>350</v>
      </c>
    </row>
    <row r="834" spans="1:8" x14ac:dyDescent="0.2">
      <c r="A834" s="23">
        <v>833</v>
      </c>
      <c r="B834" s="23" t="s">
        <v>1294</v>
      </c>
      <c r="C834" s="23">
        <v>2.7</v>
      </c>
      <c r="D834" s="23">
        <v>42</v>
      </c>
      <c r="E834" s="23" t="s">
        <v>17</v>
      </c>
      <c r="F834" s="23" t="s">
        <v>226</v>
      </c>
      <c r="G834" s="23" t="s">
        <v>47</v>
      </c>
      <c r="H834" s="24">
        <v>18568</v>
      </c>
    </row>
    <row r="835" spans="1:8" x14ac:dyDescent="0.2">
      <c r="A835" s="23">
        <v>834</v>
      </c>
      <c r="B835" s="23" t="s">
        <v>1295</v>
      </c>
      <c r="C835" s="23">
        <v>4.0999999999999996</v>
      </c>
      <c r="D835" s="23">
        <v>42</v>
      </c>
      <c r="E835" s="23" t="s">
        <v>17</v>
      </c>
      <c r="F835" s="23" t="s">
        <v>247</v>
      </c>
      <c r="G835" s="23" t="s">
        <v>19</v>
      </c>
      <c r="H835" s="24">
        <v>150</v>
      </c>
    </row>
    <row r="836" spans="1:8" x14ac:dyDescent="0.2">
      <c r="A836" s="23">
        <v>835</v>
      </c>
      <c r="B836" s="23" t="s">
        <v>1296</v>
      </c>
      <c r="C836" s="23">
        <v>3.5</v>
      </c>
      <c r="D836" s="23">
        <v>42</v>
      </c>
      <c r="E836" s="23" t="s">
        <v>8</v>
      </c>
      <c r="F836" s="23" t="s">
        <v>495</v>
      </c>
      <c r="G836" s="23" t="s">
        <v>26</v>
      </c>
      <c r="H836" s="24">
        <v>850</v>
      </c>
    </row>
    <row r="837" spans="1:8" x14ac:dyDescent="0.2">
      <c r="A837" s="23">
        <v>836</v>
      </c>
      <c r="B837" s="23" t="s">
        <v>1297</v>
      </c>
      <c r="C837" s="23">
        <v>4.0999999999999996</v>
      </c>
      <c r="D837" s="23">
        <v>42</v>
      </c>
      <c r="E837" s="23" t="s">
        <v>17</v>
      </c>
      <c r="F837" s="23" t="s">
        <v>452</v>
      </c>
      <c r="G837" s="23" t="s">
        <v>116</v>
      </c>
      <c r="H837" s="24">
        <v>3500</v>
      </c>
    </row>
    <row r="838" spans="1:8" x14ac:dyDescent="0.2">
      <c r="A838" s="23">
        <v>837</v>
      </c>
      <c r="B838" s="23" t="s">
        <v>1298</v>
      </c>
      <c r="C838" s="23">
        <v>3.9</v>
      </c>
      <c r="D838" s="23">
        <v>42</v>
      </c>
      <c r="E838" s="23" t="s">
        <v>17</v>
      </c>
      <c r="F838" s="23" t="s">
        <v>289</v>
      </c>
      <c r="G838" s="23" t="s">
        <v>74</v>
      </c>
      <c r="H838" s="24">
        <v>350</v>
      </c>
    </row>
    <row r="839" spans="1:8" x14ac:dyDescent="0.2">
      <c r="A839" s="23">
        <v>838</v>
      </c>
      <c r="B839" s="23" t="s">
        <v>1299</v>
      </c>
      <c r="C839" s="23">
        <v>3.1</v>
      </c>
      <c r="D839" s="23">
        <v>42</v>
      </c>
      <c r="E839" s="23" t="s">
        <v>8</v>
      </c>
      <c r="F839" s="23" t="s">
        <v>421</v>
      </c>
      <c r="G839" s="23" t="s">
        <v>113</v>
      </c>
      <c r="H839" s="24">
        <v>150</v>
      </c>
    </row>
    <row r="840" spans="1:8" x14ac:dyDescent="0.2">
      <c r="A840" s="23">
        <v>839</v>
      </c>
      <c r="B840" s="23" t="s">
        <v>1300</v>
      </c>
      <c r="C840" s="23">
        <v>3.8</v>
      </c>
      <c r="D840" s="23">
        <v>42</v>
      </c>
      <c r="E840" s="23" t="s">
        <v>8</v>
      </c>
      <c r="F840" s="23" t="s">
        <v>272</v>
      </c>
      <c r="G840" s="23" t="s">
        <v>103</v>
      </c>
      <c r="H840" s="24">
        <v>3500</v>
      </c>
    </row>
    <row r="841" spans="1:8" x14ac:dyDescent="0.2">
      <c r="A841" s="23">
        <v>840</v>
      </c>
      <c r="B841" s="23" t="s">
        <v>1301</v>
      </c>
      <c r="C841" s="23">
        <v>4</v>
      </c>
      <c r="D841" s="23">
        <v>42</v>
      </c>
      <c r="E841" s="23" t="s">
        <v>8</v>
      </c>
      <c r="F841" s="23" t="s">
        <v>249</v>
      </c>
      <c r="G841" s="23" t="s">
        <v>14</v>
      </c>
      <c r="H841" s="24">
        <v>150</v>
      </c>
    </row>
    <row r="842" spans="1:8" x14ac:dyDescent="0.2">
      <c r="A842" s="23">
        <v>841</v>
      </c>
      <c r="B842" s="23" t="s">
        <v>1302</v>
      </c>
      <c r="C842" s="23">
        <v>4</v>
      </c>
      <c r="D842" s="23">
        <v>41</v>
      </c>
      <c r="E842" s="23" t="s">
        <v>17</v>
      </c>
      <c r="F842" s="23" t="s">
        <v>257</v>
      </c>
      <c r="G842" s="23" t="s">
        <v>116</v>
      </c>
      <c r="H842" s="24">
        <v>150</v>
      </c>
    </row>
    <row r="843" spans="1:8" x14ac:dyDescent="0.2">
      <c r="A843" s="23">
        <v>842</v>
      </c>
      <c r="B843" s="23" t="s">
        <v>1303</v>
      </c>
      <c r="C843" s="23">
        <v>4.2</v>
      </c>
      <c r="D843" s="23">
        <v>41</v>
      </c>
      <c r="E843" s="23" t="s">
        <v>17</v>
      </c>
      <c r="F843" s="23" t="s">
        <v>426</v>
      </c>
      <c r="G843" s="23" t="s">
        <v>103</v>
      </c>
      <c r="H843" s="24">
        <v>3500</v>
      </c>
    </row>
    <row r="844" spans="1:8" x14ac:dyDescent="0.2">
      <c r="A844" s="23">
        <v>843</v>
      </c>
      <c r="B844" s="23" t="s">
        <v>1304</v>
      </c>
      <c r="C844" s="23">
        <v>3.9</v>
      </c>
      <c r="D844" s="23">
        <v>41</v>
      </c>
      <c r="E844" s="23" t="s">
        <v>17</v>
      </c>
      <c r="F844" s="23" t="s">
        <v>386</v>
      </c>
      <c r="G844" s="23" t="s">
        <v>144</v>
      </c>
      <c r="H844" s="24">
        <v>3500</v>
      </c>
    </row>
    <row r="845" spans="1:8" x14ac:dyDescent="0.2">
      <c r="A845" s="23">
        <v>844</v>
      </c>
      <c r="B845" s="23" t="s">
        <v>1305</v>
      </c>
      <c r="C845" s="23">
        <v>3.2</v>
      </c>
      <c r="D845" s="23">
        <v>41</v>
      </c>
      <c r="E845" s="23" t="s">
        <v>17</v>
      </c>
      <c r="F845" s="23" t="s">
        <v>249</v>
      </c>
      <c r="G845" s="23" t="s">
        <v>9</v>
      </c>
      <c r="H845" s="24">
        <v>150</v>
      </c>
    </row>
    <row r="846" spans="1:8" x14ac:dyDescent="0.2">
      <c r="A846" s="23">
        <v>845</v>
      </c>
      <c r="B846" s="23" t="s">
        <v>1306</v>
      </c>
      <c r="C846" s="23">
        <v>3.6</v>
      </c>
      <c r="D846" s="23">
        <v>41</v>
      </c>
      <c r="E846" s="23" t="s">
        <v>17</v>
      </c>
      <c r="F846" s="23" t="s">
        <v>452</v>
      </c>
      <c r="G846" s="23" t="s">
        <v>9</v>
      </c>
      <c r="H846" s="24">
        <v>150</v>
      </c>
    </row>
    <row r="847" spans="1:8" x14ac:dyDescent="0.2">
      <c r="A847" s="23">
        <v>846</v>
      </c>
      <c r="B847" s="23" t="s">
        <v>1307</v>
      </c>
      <c r="C847" s="23">
        <v>4</v>
      </c>
      <c r="D847" s="23">
        <v>41</v>
      </c>
      <c r="E847" s="23" t="s">
        <v>17</v>
      </c>
      <c r="F847" s="23" t="s">
        <v>323</v>
      </c>
      <c r="G847" s="23" t="s">
        <v>105</v>
      </c>
      <c r="H847" s="24">
        <v>850</v>
      </c>
    </row>
    <row r="848" spans="1:8" x14ac:dyDescent="0.2">
      <c r="A848" s="23">
        <v>847</v>
      </c>
      <c r="B848" s="23" t="s">
        <v>1308</v>
      </c>
      <c r="C848" s="23">
        <v>2.2999999999999998</v>
      </c>
      <c r="D848" s="23">
        <v>41</v>
      </c>
      <c r="E848" s="23" t="s">
        <v>17</v>
      </c>
      <c r="F848" s="23" t="s">
        <v>203</v>
      </c>
      <c r="G848" s="23" t="s">
        <v>47</v>
      </c>
      <c r="H848" s="24">
        <v>150</v>
      </c>
    </row>
    <row r="849" spans="1:8" x14ac:dyDescent="0.2">
      <c r="A849" s="23">
        <v>848</v>
      </c>
      <c r="B849" s="23" t="s">
        <v>1309</v>
      </c>
      <c r="C849" s="23">
        <v>3.5</v>
      </c>
      <c r="D849" s="23">
        <v>41</v>
      </c>
      <c r="E849" s="23" t="s">
        <v>17</v>
      </c>
      <c r="F849" s="23" t="s">
        <v>234</v>
      </c>
      <c r="G849" s="23" t="s">
        <v>112</v>
      </c>
      <c r="H849" s="24">
        <v>350</v>
      </c>
    </row>
    <row r="850" spans="1:8" x14ac:dyDescent="0.2">
      <c r="A850" s="23">
        <v>849</v>
      </c>
      <c r="B850" s="23" t="s">
        <v>1310</v>
      </c>
      <c r="C850" s="23">
        <v>4</v>
      </c>
      <c r="D850" s="23">
        <v>41</v>
      </c>
      <c r="E850" s="23" t="s">
        <v>17</v>
      </c>
      <c r="F850" s="23" t="s">
        <v>229</v>
      </c>
      <c r="G850" s="23" t="s">
        <v>74</v>
      </c>
      <c r="H850" s="24">
        <v>850</v>
      </c>
    </row>
    <row r="851" spans="1:8" x14ac:dyDescent="0.2">
      <c r="A851" s="23">
        <v>850</v>
      </c>
      <c r="B851" s="23" t="s">
        <v>1311</v>
      </c>
      <c r="C851" s="23">
        <v>3.2</v>
      </c>
      <c r="D851" s="23">
        <v>41</v>
      </c>
      <c r="E851" s="23" t="s">
        <v>17</v>
      </c>
      <c r="F851" s="23" t="s">
        <v>496</v>
      </c>
      <c r="G851" s="23" t="s">
        <v>116</v>
      </c>
      <c r="H851" s="24">
        <v>850</v>
      </c>
    </row>
    <row r="852" spans="1:8" x14ac:dyDescent="0.2">
      <c r="A852" s="23">
        <v>851</v>
      </c>
      <c r="B852" s="23" t="s">
        <v>1312</v>
      </c>
      <c r="C852" s="23">
        <v>4.5</v>
      </c>
      <c r="D852" s="23">
        <v>41</v>
      </c>
      <c r="E852" s="23" t="s">
        <v>17</v>
      </c>
      <c r="F852" s="23" t="s">
        <v>421</v>
      </c>
      <c r="G852" s="23" t="s">
        <v>60</v>
      </c>
      <c r="H852" s="24">
        <v>150</v>
      </c>
    </row>
    <row r="853" spans="1:8" x14ac:dyDescent="0.2">
      <c r="A853" s="23">
        <v>852</v>
      </c>
      <c r="B853" s="23" t="s">
        <v>1313</v>
      </c>
      <c r="C853" s="23">
        <v>3.8</v>
      </c>
      <c r="D853" s="23">
        <v>41</v>
      </c>
      <c r="E853" s="23" t="s">
        <v>17</v>
      </c>
      <c r="F853" s="23" t="s">
        <v>431</v>
      </c>
      <c r="G853" s="23" t="s">
        <v>160</v>
      </c>
      <c r="H853" s="24">
        <v>150</v>
      </c>
    </row>
    <row r="854" spans="1:8" x14ac:dyDescent="0.2">
      <c r="A854" s="23">
        <v>853</v>
      </c>
      <c r="B854" s="23" t="s">
        <v>1314</v>
      </c>
      <c r="C854" s="23">
        <v>4.3</v>
      </c>
      <c r="D854" s="23">
        <v>41</v>
      </c>
      <c r="E854" s="23" t="s">
        <v>17</v>
      </c>
      <c r="F854" s="23" t="s">
        <v>428</v>
      </c>
      <c r="G854" s="23" t="s">
        <v>165</v>
      </c>
      <c r="H854" s="24">
        <v>350</v>
      </c>
    </row>
    <row r="855" spans="1:8" x14ac:dyDescent="0.2">
      <c r="A855" s="23">
        <v>854</v>
      </c>
      <c r="B855" s="23" t="s">
        <v>1315</v>
      </c>
      <c r="C855" s="23">
        <v>4.2</v>
      </c>
      <c r="D855" s="23">
        <v>41</v>
      </c>
      <c r="E855" s="23" t="s">
        <v>17</v>
      </c>
      <c r="F855" s="23" t="s">
        <v>232</v>
      </c>
      <c r="G855" s="23" t="s">
        <v>86</v>
      </c>
      <c r="H855" s="24">
        <v>150</v>
      </c>
    </row>
    <row r="856" spans="1:8" x14ac:dyDescent="0.2">
      <c r="A856" s="23">
        <v>855</v>
      </c>
      <c r="B856" s="23" t="s">
        <v>1316</v>
      </c>
      <c r="C856" s="23">
        <v>4.8</v>
      </c>
      <c r="D856" s="23">
        <v>41</v>
      </c>
      <c r="E856" s="23" t="s">
        <v>17</v>
      </c>
      <c r="F856" s="23" t="s">
        <v>428</v>
      </c>
      <c r="G856" s="23" t="s">
        <v>72</v>
      </c>
      <c r="H856" s="24">
        <v>100000</v>
      </c>
    </row>
    <row r="857" spans="1:8" x14ac:dyDescent="0.2">
      <c r="A857" s="23">
        <v>856</v>
      </c>
      <c r="B857" s="23" t="s">
        <v>1317</v>
      </c>
      <c r="C857" s="23">
        <v>4.5999999999999996</v>
      </c>
      <c r="D857" s="23">
        <v>40</v>
      </c>
      <c r="E857" s="23" t="s">
        <v>17</v>
      </c>
      <c r="F857" s="23" t="s">
        <v>235</v>
      </c>
      <c r="G857" s="23" t="s">
        <v>32</v>
      </c>
      <c r="H857" s="24">
        <v>3500</v>
      </c>
    </row>
    <row r="858" spans="1:8" x14ac:dyDescent="0.2">
      <c r="A858" s="23">
        <v>857</v>
      </c>
      <c r="B858" s="23" t="s">
        <v>1318</v>
      </c>
      <c r="C858" s="23">
        <v>3.5</v>
      </c>
      <c r="D858" s="23">
        <v>40</v>
      </c>
      <c r="E858" s="23" t="s">
        <v>17</v>
      </c>
      <c r="F858" s="23" t="s">
        <v>497</v>
      </c>
      <c r="G858" s="23" t="s">
        <v>72</v>
      </c>
      <c r="H858" s="24">
        <v>350</v>
      </c>
    </row>
    <row r="859" spans="1:8" x14ac:dyDescent="0.2">
      <c r="A859" s="23">
        <v>858</v>
      </c>
      <c r="B859" s="23" t="s">
        <v>1319</v>
      </c>
      <c r="C859" s="23">
        <v>3.5</v>
      </c>
      <c r="D859" s="23">
        <v>40</v>
      </c>
      <c r="E859" s="23" t="s">
        <v>17</v>
      </c>
      <c r="F859" s="23" t="s">
        <v>232</v>
      </c>
      <c r="G859" s="23" t="s">
        <v>18</v>
      </c>
      <c r="H859" s="24">
        <v>350</v>
      </c>
    </row>
    <row r="860" spans="1:8" x14ac:dyDescent="0.2">
      <c r="A860" s="23">
        <v>859</v>
      </c>
      <c r="B860" s="23" t="s">
        <v>1320</v>
      </c>
      <c r="C860" s="23">
        <v>3.9</v>
      </c>
      <c r="D860" s="23">
        <v>40</v>
      </c>
      <c r="E860" s="23" t="s">
        <v>8</v>
      </c>
      <c r="F860" s="23" t="s">
        <v>249</v>
      </c>
      <c r="G860" s="23" t="s">
        <v>66</v>
      </c>
      <c r="H860" s="24">
        <v>150</v>
      </c>
    </row>
    <row r="861" spans="1:8" x14ac:dyDescent="0.2">
      <c r="A861" s="23">
        <v>860</v>
      </c>
      <c r="B861" s="23" t="s">
        <v>1321</v>
      </c>
      <c r="C861" s="23">
        <v>4.2</v>
      </c>
      <c r="D861" s="23">
        <v>40</v>
      </c>
      <c r="E861" s="23" t="s">
        <v>17</v>
      </c>
      <c r="F861" s="23" t="s">
        <v>270</v>
      </c>
      <c r="G861" s="23" t="s">
        <v>187</v>
      </c>
      <c r="H861" s="24">
        <v>850</v>
      </c>
    </row>
    <row r="862" spans="1:8" x14ac:dyDescent="0.2">
      <c r="A862" s="23">
        <v>861</v>
      </c>
      <c r="B862" s="23" t="s">
        <v>1322</v>
      </c>
      <c r="C862" s="23">
        <v>4.0999999999999996</v>
      </c>
      <c r="D862" s="23">
        <v>40</v>
      </c>
      <c r="E862" s="23" t="s">
        <v>8</v>
      </c>
      <c r="F862" s="23" t="s">
        <v>421</v>
      </c>
      <c r="G862" s="23" t="s">
        <v>151</v>
      </c>
      <c r="H862" s="24">
        <v>150</v>
      </c>
    </row>
    <row r="863" spans="1:8" x14ac:dyDescent="0.2">
      <c r="A863" s="23">
        <v>862</v>
      </c>
      <c r="B863" s="23" t="s">
        <v>1323</v>
      </c>
      <c r="C863" s="23">
        <v>3.5</v>
      </c>
      <c r="D863" s="23">
        <v>40</v>
      </c>
      <c r="E863" s="23" t="s">
        <v>8</v>
      </c>
      <c r="F863" s="23" t="s">
        <v>177</v>
      </c>
      <c r="G863" s="23" t="s">
        <v>99</v>
      </c>
      <c r="H863" s="24">
        <v>150</v>
      </c>
    </row>
    <row r="864" spans="1:8" x14ac:dyDescent="0.2">
      <c r="A864" s="23">
        <v>863</v>
      </c>
      <c r="B864" s="23" t="s">
        <v>1324</v>
      </c>
      <c r="C864" s="23">
        <v>3.2</v>
      </c>
      <c r="D864" s="23">
        <v>40</v>
      </c>
      <c r="E864" s="23" t="s">
        <v>17</v>
      </c>
      <c r="F864" s="23" t="s">
        <v>428</v>
      </c>
      <c r="G864" s="23" t="s">
        <v>19</v>
      </c>
      <c r="H864" s="24">
        <v>3500</v>
      </c>
    </row>
    <row r="865" spans="1:8" x14ac:dyDescent="0.2">
      <c r="A865" s="23">
        <v>864</v>
      </c>
      <c r="B865" s="23" t="s">
        <v>1325</v>
      </c>
      <c r="C865" s="23">
        <v>3.1</v>
      </c>
      <c r="D865" s="23">
        <v>40</v>
      </c>
      <c r="E865" s="23" t="s">
        <v>17</v>
      </c>
      <c r="F865" s="23" t="s">
        <v>236</v>
      </c>
      <c r="G865" s="23" t="s">
        <v>18</v>
      </c>
      <c r="H865" s="24">
        <v>150</v>
      </c>
    </row>
    <row r="866" spans="1:8" x14ac:dyDescent="0.2">
      <c r="A866" s="23">
        <v>865</v>
      </c>
      <c r="B866" s="23" t="s">
        <v>1326</v>
      </c>
      <c r="C866" s="23">
        <v>4.3</v>
      </c>
      <c r="D866" s="23">
        <v>40</v>
      </c>
      <c r="E866" s="23" t="s">
        <v>17</v>
      </c>
      <c r="F866" s="23" t="s">
        <v>248</v>
      </c>
      <c r="G866" s="23" t="s">
        <v>47</v>
      </c>
      <c r="H866" s="24">
        <v>18568</v>
      </c>
    </row>
    <row r="867" spans="1:8" x14ac:dyDescent="0.2">
      <c r="A867" s="23">
        <v>866</v>
      </c>
      <c r="B867" s="23" t="s">
        <v>1327</v>
      </c>
      <c r="C867" s="23">
        <v>3.7</v>
      </c>
      <c r="D867" s="23">
        <v>40</v>
      </c>
      <c r="E867" s="23" t="s">
        <v>17</v>
      </c>
      <c r="F867" s="23" t="s">
        <v>268</v>
      </c>
      <c r="G867" s="23" t="s">
        <v>18</v>
      </c>
      <c r="H867" s="24">
        <v>150</v>
      </c>
    </row>
    <row r="868" spans="1:8" x14ac:dyDescent="0.2">
      <c r="A868" s="23">
        <v>867</v>
      </c>
      <c r="B868" s="23" t="s">
        <v>1328</v>
      </c>
      <c r="C868" s="23">
        <v>4.2</v>
      </c>
      <c r="D868" s="23">
        <v>40</v>
      </c>
      <c r="E868" s="23" t="s">
        <v>8</v>
      </c>
      <c r="F868" s="23" t="s">
        <v>200</v>
      </c>
      <c r="G868" s="23" t="s">
        <v>60</v>
      </c>
      <c r="H868" s="24">
        <v>150</v>
      </c>
    </row>
    <row r="869" spans="1:8" x14ac:dyDescent="0.2">
      <c r="A869" s="23">
        <v>868</v>
      </c>
      <c r="B869" s="23" t="s">
        <v>1329</v>
      </c>
      <c r="C869" s="23">
        <v>3.6</v>
      </c>
      <c r="D869" s="23">
        <v>40</v>
      </c>
      <c r="E869" s="23" t="s">
        <v>17</v>
      </c>
      <c r="F869" s="23" t="s">
        <v>498</v>
      </c>
      <c r="G869" s="23" t="s">
        <v>62</v>
      </c>
      <c r="H869" s="24">
        <v>350</v>
      </c>
    </row>
    <row r="870" spans="1:8" x14ac:dyDescent="0.2">
      <c r="A870" s="23">
        <v>869</v>
      </c>
      <c r="B870" s="23" t="s">
        <v>1330</v>
      </c>
      <c r="C870" s="23">
        <v>3.6</v>
      </c>
      <c r="D870" s="23">
        <v>43</v>
      </c>
      <c r="E870" s="23" t="s">
        <v>17</v>
      </c>
      <c r="F870" s="23" t="s">
        <v>221</v>
      </c>
      <c r="G870" s="23" t="s">
        <v>47</v>
      </c>
      <c r="H870" s="24">
        <v>150</v>
      </c>
    </row>
    <row r="871" spans="1:8" x14ac:dyDescent="0.2">
      <c r="A871" s="23">
        <v>870</v>
      </c>
      <c r="B871" s="23" t="s">
        <v>1331</v>
      </c>
      <c r="C871" s="23">
        <v>3.2</v>
      </c>
      <c r="D871" s="23">
        <v>39</v>
      </c>
      <c r="E871" s="23" t="s">
        <v>17</v>
      </c>
      <c r="F871" s="23" t="s">
        <v>188</v>
      </c>
      <c r="G871" s="23" t="s">
        <v>26</v>
      </c>
      <c r="H871" s="24">
        <v>150</v>
      </c>
    </row>
    <row r="872" spans="1:8" x14ac:dyDescent="0.2">
      <c r="A872" s="23">
        <v>871</v>
      </c>
      <c r="B872" s="23" t="s">
        <v>1332</v>
      </c>
      <c r="C872" s="23">
        <v>1.8</v>
      </c>
      <c r="D872" s="23">
        <v>39</v>
      </c>
      <c r="E872" s="23" t="s">
        <v>17</v>
      </c>
      <c r="F872" s="23" t="s">
        <v>456</v>
      </c>
      <c r="G872" s="23" t="s">
        <v>26</v>
      </c>
      <c r="H872" s="24">
        <v>150</v>
      </c>
    </row>
    <row r="873" spans="1:8" x14ac:dyDescent="0.2">
      <c r="A873" s="23">
        <v>872</v>
      </c>
      <c r="B873" s="23" t="s">
        <v>1333</v>
      </c>
      <c r="C873" s="23">
        <v>4.5</v>
      </c>
      <c r="D873" s="23">
        <v>39</v>
      </c>
      <c r="E873" s="23" t="s">
        <v>17</v>
      </c>
      <c r="F873" s="23" t="s">
        <v>229</v>
      </c>
      <c r="G873" s="23" t="s">
        <v>43</v>
      </c>
      <c r="H873" s="24">
        <v>3500</v>
      </c>
    </row>
    <row r="874" spans="1:8" x14ac:dyDescent="0.2">
      <c r="A874" s="23">
        <v>873</v>
      </c>
      <c r="B874" s="23" t="s">
        <v>1334</v>
      </c>
      <c r="C874" s="23">
        <v>3.9</v>
      </c>
      <c r="D874" s="23">
        <v>39</v>
      </c>
      <c r="E874" s="23" t="s">
        <v>17</v>
      </c>
      <c r="F874" s="23" t="s">
        <v>421</v>
      </c>
      <c r="G874" s="23" t="s">
        <v>208</v>
      </c>
      <c r="H874" s="24">
        <v>18568</v>
      </c>
    </row>
    <row r="875" spans="1:8" x14ac:dyDescent="0.2">
      <c r="A875" s="23">
        <v>874</v>
      </c>
      <c r="B875" s="23" t="s">
        <v>1335</v>
      </c>
      <c r="C875" s="23">
        <v>3.7</v>
      </c>
      <c r="D875" s="23">
        <v>39</v>
      </c>
      <c r="E875" s="23" t="s">
        <v>17</v>
      </c>
      <c r="F875" s="23" t="s">
        <v>249</v>
      </c>
      <c r="G875" s="23" t="s">
        <v>9</v>
      </c>
      <c r="H875" s="24">
        <v>150</v>
      </c>
    </row>
    <row r="876" spans="1:8" x14ac:dyDescent="0.2">
      <c r="A876" s="23">
        <v>875</v>
      </c>
      <c r="B876" s="23" t="s">
        <v>1336</v>
      </c>
      <c r="C876" s="23">
        <v>4.5</v>
      </c>
      <c r="D876" s="23">
        <v>39</v>
      </c>
      <c r="E876" s="23" t="s">
        <v>17</v>
      </c>
      <c r="F876" s="23" t="s">
        <v>247</v>
      </c>
      <c r="G876" s="23" t="s">
        <v>60</v>
      </c>
      <c r="H876" s="24">
        <v>18568</v>
      </c>
    </row>
    <row r="877" spans="1:8" x14ac:dyDescent="0.2">
      <c r="A877" s="23">
        <v>876</v>
      </c>
      <c r="B877" s="23" t="s">
        <v>1337</v>
      </c>
      <c r="C877" s="23">
        <v>4.5</v>
      </c>
      <c r="D877" s="23">
        <v>39</v>
      </c>
      <c r="E877" s="23" t="s">
        <v>8</v>
      </c>
      <c r="F877" s="23" t="s">
        <v>251</v>
      </c>
      <c r="G877" s="23" t="s">
        <v>237</v>
      </c>
      <c r="H877" s="24">
        <v>850</v>
      </c>
    </row>
    <row r="878" spans="1:8" x14ac:dyDescent="0.2">
      <c r="A878" s="23">
        <v>877</v>
      </c>
      <c r="B878" s="23" t="s">
        <v>1338</v>
      </c>
      <c r="C878" s="23">
        <v>4.0999999999999996</v>
      </c>
      <c r="D878" s="23">
        <v>39</v>
      </c>
      <c r="E878" s="23" t="s">
        <v>17</v>
      </c>
      <c r="F878" s="23" t="s">
        <v>221</v>
      </c>
      <c r="G878" s="23" t="s">
        <v>112</v>
      </c>
      <c r="H878" s="24">
        <v>150</v>
      </c>
    </row>
    <row r="879" spans="1:8" x14ac:dyDescent="0.2">
      <c r="A879" s="23">
        <v>878</v>
      </c>
      <c r="B879" s="23" t="s">
        <v>1339</v>
      </c>
      <c r="C879" s="23">
        <v>4.0999999999999996</v>
      </c>
      <c r="D879" s="23">
        <v>39</v>
      </c>
      <c r="E879" s="23" t="s">
        <v>17</v>
      </c>
      <c r="F879" s="23" t="s">
        <v>249</v>
      </c>
      <c r="G879" s="23" t="s">
        <v>47</v>
      </c>
      <c r="H879" s="24">
        <v>850</v>
      </c>
    </row>
    <row r="880" spans="1:8" x14ac:dyDescent="0.2">
      <c r="A880" s="23">
        <v>879</v>
      </c>
      <c r="B880" s="23" t="s">
        <v>1340</v>
      </c>
      <c r="C880" s="23">
        <v>4.0999999999999996</v>
      </c>
      <c r="D880" s="23">
        <v>39</v>
      </c>
      <c r="E880" s="23" t="s">
        <v>17</v>
      </c>
      <c r="F880" s="23" t="s">
        <v>222</v>
      </c>
      <c r="G880" s="23" t="s">
        <v>47</v>
      </c>
      <c r="H880" s="24">
        <v>150</v>
      </c>
    </row>
    <row r="881" spans="1:8" x14ac:dyDescent="0.2">
      <c r="A881" s="23">
        <v>880</v>
      </c>
      <c r="B881" s="23" t="s">
        <v>1341</v>
      </c>
      <c r="C881" s="23">
        <v>3.7</v>
      </c>
      <c r="D881" s="23">
        <v>39</v>
      </c>
      <c r="E881" s="23" t="s">
        <v>8</v>
      </c>
      <c r="F881" s="23" t="s">
        <v>249</v>
      </c>
      <c r="G881" s="23" t="s">
        <v>9</v>
      </c>
      <c r="H881" s="24">
        <v>150</v>
      </c>
    </row>
    <row r="882" spans="1:8" x14ac:dyDescent="0.2">
      <c r="A882" s="23">
        <v>881</v>
      </c>
      <c r="B882" s="23" t="s">
        <v>1342</v>
      </c>
      <c r="C882" s="23">
        <v>3.8</v>
      </c>
      <c r="D882" s="23">
        <v>39</v>
      </c>
      <c r="E882" s="23" t="s">
        <v>17</v>
      </c>
      <c r="F882" s="23" t="s">
        <v>299</v>
      </c>
      <c r="G882" s="23" t="s">
        <v>96</v>
      </c>
      <c r="H882" s="24">
        <v>350</v>
      </c>
    </row>
    <row r="883" spans="1:8" x14ac:dyDescent="0.2">
      <c r="A883" s="23">
        <v>882</v>
      </c>
      <c r="B883" s="23" t="s">
        <v>1343</v>
      </c>
      <c r="C883" s="23">
        <v>3.5</v>
      </c>
      <c r="D883" s="23">
        <v>39</v>
      </c>
      <c r="E883" s="23" t="s">
        <v>17</v>
      </c>
      <c r="F883" s="23" t="s">
        <v>248</v>
      </c>
      <c r="G883" s="23" t="s">
        <v>34</v>
      </c>
      <c r="H883" s="24">
        <v>150</v>
      </c>
    </row>
    <row r="884" spans="1:8" x14ac:dyDescent="0.2">
      <c r="A884" s="23">
        <v>883</v>
      </c>
      <c r="B884" s="23" t="s">
        <v>1344</v>
      </c>
      <c r="C884" s="23">
        <v>4.3</v>
      </c>
      <c r="D884" s="23">
        <v>39</v>
      </c>
      <c r="E884" s="23" t="s">
        <v>17</v>
      </c>
      <c r="F884" s="23" t="s">
        <v>421</v>
      </c>
      <c r="G884" s="23" t="s">
        <v>9</v>
      </c>
      <c r="H884" s="24">
        <v>150</v>
      </c>
    </row>
    <row r="885" spans="1:8" x14ac:dyDescent="0.2">
      <c r="A885" s="23">
        <v>884</v>
      </c>
      <c r="B885" s="23" t="s">
        <v>1345</v>
      </c>
      <c r="C885" s="23">
        <v>4.2</v>
      </c>
      <c r="D885" s="23">
        <v>39</v>
      </c>
      <c r="E885" s="23" t="s">
        <v>17</v>
      </c>
      <c r="F885" s="23" t="s">
        <v>222</v>
      </c>
      <c r="G885" s="23" t="s">
        <v>47</v>
      </c>
      <c r="H885" s="24">
        <v>350</v>
      </c>
    </row>
    <row r="886" spans="1:8" x14ac:dyDescent="0.2">
      <c r="A886" s="23">
        <v>885</v>
      </c>
      <c r="B886" s="23" t="s">
        <v>1346</v>
      </c>
      <c r="C886" s="23">
        <v>3.9</v>
      </c>
      <c r="D886" s="23">
        <v>38</v>
      </c>
      <c r="E886" s="23" t="s">
        <v>8</v>
      </c>
      <c r="F886" s="23" t="s">
        <v>421</v>
      </c>
      <c r="G886" s="23" t="s">
        <v>103</v>
      </c>
      <c r="H886" s="24">
        <v>3500</v>
      </c>
    </row>
    <row r="887" spans="1:8" x14ac:dyDescent="0.2">
      <c r="A887" s="23">
        <v>886</v>
      </c>
      <c r="B887" s="23" t="s">
        <v>1347</v>
      </c>
      <c r="C887" s="23">
        <v>3.6</v>
      </c>
      <c r="D887" s="23">
        <v>38</v>
      </c>
      <c r="E887" s="23" t="s">
        <v>8</v>
      </c>
      <c r="F887" s="23" t="s">
        <v>272</v>
      </c>
      <c r="G887" s="23" t="s">
        <v>9</v>
      </c>
      <c r="H887" s="24">
        <v>850</v>
      </c>
    </row>
    <row r="888" spans="1:8" x14ac:dyDescent="0.2">
      <c r="A888" s="23">
        <v>887</v>
      </c>
      <c r="B888" s="23" t="s">
        <v>1348</v>
      </c>
      <c r="C888" s="23">
        <v>4.2</v>
      </c>
      <c r="D888" s="23">
        <v>38</v>
      </c>
      <c r="E888" s="23" t="s">
        <v>17</v>
      </c>
      <c r="F888" s="23" t="s">
        <v>257</v>
      </c>
      <c r="G888" s="23" t="s">
        <v>86</v>
      </c>
      <c r="H888" s="24">
        <v>150</v>
      </c>
    </row>
    <row r="889" spans="1:8" x14ac:dyDescent="0.2">
      <c r="A889" s="23">
        <v>888</v>
      </c>
      <c r="B889" s="23" t="s">
        <v>1349</v>
      </c>
      <c r="C889" s="23">
        <v>3.8</v>
      </c>
      <c r="D889" s="23">
        <v>38</v>
      </c>
      <c r="E889" s="23" t="s">
        <v>17</v>
      </c>
      <c r="F889" s="23" t="s">
        <v>307</v>
      </c>
      <c r="G889" s="23" t="s">
        <v>60</v>
      </c>
      <c r="H889" s="24">
        <v>150</v>
      </c>
    </row>
    <row r="890" spans="1:8" x14ac:dyDescent="0.2">
      <c r="A890" s="23">
        <v>889</v>
      </c>
      <c r="B890" s="23" t="s">
        <v>1350</v>
      </c>
      <c r="C890" s="23">
        <v>3.9</v>
      </c>
      <c r="D890" s="23">
        <v>38</v>
      </c>
      <c r="E890" s="23" t="s">
        <v>17</v>
      </c>
      <c r="F890" s="23" t="s">
        <v>203</v>
      </c>
      <c r="G890" s="23" t="s">
        <v>113</v>
      </c>
      <c r="H890" s="24">
        <v>150</v>
      </c>
    </row>
    <row r="891" spans="1:8" x14ac:dyDescent="0.2">
      <c r="A891" s="23">
        <v>890</v>
      </c>
      <c r="B891" s="23" t="s">
        <v>1351</v>
      </c>
      <c r="C891" s="23">
        <v>4.0999999999999996</v>
      </c>
      <c r="D891" s="23">
        <v>38</v>
      </c>
      <c r="E891" s="23" t="s">
        <v>17</v>
      </c>
      <c r="F891" s="23" t="s">
        <v>493</v>
      </c>
      <c r="G891" s="23" t="s">
        <v>238</v>
      </c>
      <c r="H891" s="24">
        <v>150</v>
      </c>
    </row>
    <row r="892" spans="1:8" x14ac:dyDescent="0.2">
      <c r="A892" s="23">
        <v>891</v>
      </c>
      <c r="B892" s="23" t="s">
        <v>1352</v>
      </c>
      <c r="C892" s="23">
        <v>3.8</v>
      </c>
      <c r="D892" s="23">
        <v>38</v>
      </c>
      <c r="E892" s="23" t="s">
        <v>17</v>
      </c>
      <c r="F892" s="23" t="s">
        <v>229</v>
      </c>
      <c r="G892" s="23" t="s">
        <v>57</v>
      </c>
      <c r="H892" s="24">
        <v>150</v>
      </c>
    </row>
    <row r="893" spans="1:8" x14ac:dyDescent="0.2">
      <c r="A893" s="23">
        <v>892</v>
      </c>
      <c r="B893" s="23" t="s">
        <v>1353</v>
      </c>
      <c r="C893" s="23">
        <v>4.5</v>
      </c>
      <c r="D893" s="23">
        <v>38</v>
      </c>
      <c r="E893" s="23" t="s">
        <v>17</v>
      </c>
      <c r="F893" s="23" t="s">
        <v>499</v>
      </c>
      <c r="G893" s="23" t="s">
        <v>19</v>
      </c>
      <c r="H893" s="24">
        <v>350</v>
      </c>
    </row>
    <row r="894" spans="1:8" x14ac:dyDescent="0.2">
      <c r="A894" s="23">
        <v>893</v>
      </c>
      <c r="B894" s="23" t="s">
        <v>1354</v>
      </c>
      <c r="C894" s="23">
        <v>4.5999999999999996</v>
      </c>
      <c r="D894" s="23">
        <v>38</v>
      </c>
      <c r="E894" s="23" t="s">
        <v>17</v>
      </c>
      <c r="F894" s="23" t="s">
        <v>427</v>
      </c>
      <c r="G894" s="23" t="s">
        <v>87</v>
      </c>
      <c r="H894" s="24">
        <v>150</v>
      </c>
    </row>
    <row r="895" spans="1:8" x14ac:dyDescent="0.2">
      <c r="A895" s="23">
        <v>894</v>
      </c>
      <c r="B895" s="23" t="s">
        <v>1355</v>
      </c>
      <c r="C895" s="23">
        <v>3</v>
      </c>
      <c r="D895" s="23">
        <v>38</v>
      </c>
      <c r="E895" s="23" t="s">
        <v>8</v>
      </c>
      <c r="F895" s="23" t="s">
        <v>229</v>
      </c>
      <c r="G895" s="23" t="s">
        <v>18</v>
      </c>
      <c r="H895" s="24">
        <v>350</v>
      </c>
    </row>
    <row r="896" spans="1:8" x14ac:dyDescent="0.2">
      <c r="A896" s="23">
        <v>895</v>
      </c>
      <c r="B896" s="23" t="s">
        <v>1356</v>
      </c>
      <c r="C896" s="23">
        <v>3.8</v>
      </c>
      <c r="D896" s="23">
        <v>38</v>
      </c>
      <c r="E896" s="23" t="s">
        <v>8</v>
      </c>
      <c r="F896" s="23" t="s">
        <v>249</v>
      </c>
      <c r="G896" s="23" t="s">
        <v>36</v>
      </c>
      <c r="H896" s="24">
        <v>25000</v>
      </c>
    </row>
    <row r="897" spans="1:8" x14ac:dyDescent="0.2">
      <c r="A897" s="23">
        <v>896</v>
      </c>
      <c r="B897" s="23" t="s">
        <v>1357</v>
      </c>
      <c r="C897" s="23">
        <v>3.7</v>
      </c>
      <c r="D897" s="23">
        <v>38</v>
      </c>
      <c r="E897" s="23" t="s">
        <v>17</v>
      </c>
      <c r="F897" s="23" t="s">
        <v>444</v>
      </c>
      <c r="G897" s="23" t="s">
        <v>103</v>
      </c>
      <c r="H897" s="24">
        <v>350</v>
      </c>
    </row>
    <row r="898" spans="1:8" x14ac:dyDescent="0.2">
      <c r="A898" s="23">
        <v>897</v>
      </c>
      <c r="B898" s="23" t="s">
        <v>1358</v>
      </c>
      <c r="C898" s="23">
        <v>3.9</v>
      </c>
      <c r="D898" s="23">
        <v>38</v>
      </c>
      <c r="E898" s="23" t="s">
        <v>17</v>
      </c>
      <c r="F898" s="23" t="s">
        <v>429</v>
      </c>
      <c r="G898" s="23" t="s">
        <v>74</v>
      </c>
      <c r="H898" s="24">
        <v>3500</v>
      </c>
    </row>
    <row r="899" spans="1:8" x14ac:dyDescent="0.2">
      <c r="A899" s="23">
        <v>898</v>
      </c>
      <c r="B899" s="23" t="s">
        <v>1359</v>
      </c>
      <c r="C899" s="23">
        <v>4.2</v>
      </c>
      <c r="D899" s="23">
        <v>38</v>
      </c>
      <c r="E899" s="23" t="s">
        <v>17</v>
      </c>
      <c r="F899" s="23" t="s">
        <v>257</v>
      </c>
      <c r="G899" s="23" t="s">
        <v>86</v>
      </c>
      <c r="H899" s="24">
        <v>150</v>
      </c>
    </row>
    <row r="900" spans="1:8" x14ac:dyDescent="0.2">
      <c r="A900" s="23">
        <v>899</v>
      </c>
      <c r="B900" s="23" t="s">
        <v>1360</v>
      </c>
      <c r="C900" s="23">
        <v>3.5</v>
      </c>
      <c r="D900" s="23">
        <v>38</v>
      </c>
      <c r="E900" s="23" t="s">
        <v>17</v>
      </c>
      <c r="F900" s="23" t="s">
        <v>229</v>
      </c>
      <c r="G900" s="23" t="s">
        <v>64</v>
      </c>
      <c r="H900" s="24">
        <v>150</v>
      </c>
    </row>
    <row r="901" spans="1:8" x14ac:dyDescent="0.2">
      <c r="A901" s="23">
        <v>900</v>
      </c>
      <c r="B901" s="23" t="s">
        <v>1361</v>
      </c>
      <c r="C901" s="23">
        <v>4.2</v>
      </c>
      <c r="D901" s="23">
        <v>38</v>
      </c>
      <c r="E901" s="23" t="s">
        <v>239</v>
      </c>
      <c r="F901" s="23" t="s">
        <v>478</v>
      </c>
      <c r="G901" s="23" t="s">
        <v>60</v>
      </c>
      <c r="H901" s="24">
        <v>350</v>
      </c>
    </row>
    <row r="902" spans="1:8" x14ac:dyDescent="0.2">
      <c r="A902" s="23">
        <v>901</v>
      </c>
      <c r="B902" s="23" t="s">
        <v>1362</v>
      </c>
      <c r="C902" s="23">
        <v>2.8</v>
      </c>
      <c r="D902" s="23">
        <v>38</v>
      </c>
      <c r="E902" s="23" t="s">
        <v>17</v>
      </c>
      <c r="F902" s="23" t="s">
        <v>427</v>
      </c>
      <c r="G902" s="23" t="s">
        <v>72</v>
      </c>
      <c r="H902" s="24">
        <v>150</v>
      </c>
    </row>
    <row r="903" spans="1:8" x14ac:dyDescent="0.2">
      <c r="A903" s="23">
        <v>902</v>
      </c>
      <c r="B903" s="23" t="s">
        <v>1363</v>
      </c>
      <c r="C903" s="23">
        <v>3.4</v>
      </c>
      <c r="D903" s="23">
        <v>38</v>
      </c>
      <c r="E903" s="23" t="s">
        <v>17</v>
      </c>
      <c r="F903" s="23" t="s">
        <v>257</v>
      </c>
      <c r="G903" s="23" t="s">
        <v>74</v>
      </c>
      <c r="H903" s="24">
        <v>150</v>
      </c>
    </row>
    <row r="904" spans="1:8" x14ac:dyDescent="0.2">
      <c r="A904" s="23">
        <v>903</v>
      </c>
      <c r="B904" s="23" t="s">
        <v>1364</v>
      </c>
      <c r="C904" s="23">
        <v>4.5</v>
      </c>
      <c r="D904" s="23">
        <v>38</v>
      </c>
      <c r="E904" s="23" t="s">
        <v>17</v>
      </c>
      <c r="F904" s="23" t="s">
        <v>499</v>
      </c>
      <c r="G904" s="23" t="s">
        <v>19</v>
      </c>
      <c r="H904" s="24">
        <v>350</v>
      </c>
    </row>
    <row r="905" spans="1:8" x14ac:dyDescent="0.2">
      <c r="A905" s="23">
        <v>904</v>
      </c>
      <c r="B905" s="23" t="s">
        <v>1365</v>
      </c>
      <c r="C905" s="23">
        <v>4.5999999999999996</v>
      </c>
      <c r="D905" s="23">
        <v>38</v>
      </c>
      <c r="E905" s="23" t="s">
        <v>17</v>
      </c>
      <c r="F905" s="23" t="s">
        <v>427</v>
      </c>
      <c r="G905" s="23" t="s">
        <v>87</v>
      </c>
      <c r="H905" s="24">
        <v>150</v>
      </c>
    </row>
    <row r="906" spans="1:8" x14ac:dyDescent="0.2">
      <c r="A906" s="23">
        <v>905</v>
      </c>
      <c r="B906" s="23" t="s">
        <v>1366</v>
      </c>
      <c r="C906" s="23">
        <v>3</v>
      </c>
      <c r="D906" s="23">
        <v>38</v>
      </c>
      <c r="E906" s="23" t="s">
        <v>8</v>
      </c>
      <c r="F906" s="23" t="s">
        <v>229</v>
      </c>
      <c r="G906" s="23" t="s">
        <v>18</v>
      </c>
      <c r="H906" s="24">
        <v>350</v>
      </c>
    </row>
    <row r="907" spans="1:8" x14ac:dyDescent="0.2">
      <c r="A907" s="23">
        <v>906</v>
      </c>
      <c r="B907" s="23" t="s">
        <v>1367</v>
      </c>
      <c r="C907" s="23">
        <v>3.5</v>
      </c>
      <c r="D907" s="23">
        <v>38</v>
      </c>
      <c r="E907" s="23" t="s">
        <v>8</v>
      </c>
      <c r="F907" s="23" t="s">
        <v>500</v>
      </c>
      <c r="G907" s="23" t="s">
        <v>105</v>
      </c>
      <c r="H907" s="24">
        <v>150</v>
      </c>
    </row>
    <row r="908" spans="1:8" x14ac:dyDescent="0.2">
      <c r="A908" s="23">
        <v>907</v>
      </c>
      <c r="B908" s="23" t="s">
        <v>1368</v>
      </c>
      <c r="C908" s="23">
        <v>3.6</v>
      </c>
      <c r="D908" s="23">
        <v>38</v>
      </c>
      <c r="E908" s="23" t="s">
        <v>8</v>
      </c>
      <c r="F908" s="23" t="s">
        <v>272</v>
      </c>
      <c r="G908" s="23" t="s">
        <v>9</v>
      </c>
      <c r="H908" s="24">
        <v>850</v>
      </c>
    </row>
    <row r="909" spans="1:8" x14ac:dyDescent="0.2">
      <c r="A909" s="23">
        <v>908</v>
      </c>
      <c r="B909" s="23" t="s">
        <v>1369</v>
      </c>
      <c r="C909" s="23">
        <v>4.0999999999999996</v>
      </c>
      <c r="D909" s="23">
        <v>38</v>
      </c>
      <c r="E909" s="23" t="s">
        <v>17</v>
      </c>
      <c r="F909" s="23" t="s">
        <v>493</v>
      </c>
      <c r="G909" s="23" t="s">
        <v>238</v>
      </c>
      <c r="H909" s="24">
        <v>150</v>
      </c>
    </row>
    <row r="910" spans="1:8" x14ac:dyDescent="0.2">
      <c r="A910" s="23">
        <v>909</v>
      </c>
      <c r="B910" s="23" t="s">
        <v>1370</v>
      </c>
      <c r="C910" s="23">
        <v>4</v>
      </c>
      <c r="D910" s="23">
        <v>38</v>
      </c>
      <c r="E910" s="23" t="s">
        <v>17</v>
      </c>
      <c r="F910" s="23" t="s">
        <v>418</v>
      </c>
      <c r="G910" s="23" t="s">
        <v>83</v>
      </c>
      <c r="H910" s="24">
        <v>350</v>
      </c>
    </row>
    <row r="911" spans="1:8" x14ac:dyDescent="0.2">
      <c r="A911" s="23">
        <v>910</v>
      </c>
      <c r="B911" s="23" t="s">
        <v>1371</v>
      </c>
      <c r="C911" s="23">
        <v>2.9</v>
      </c>
      <c r="D911" s="23">
        <v>38</v>
      </c>
      <c r="E911" s="23" t="s">
        <v>17</v>
      </c>
      <c r="F911" s="23" t="s">
        <v>387</v>
      </c>
      <c r="G911" s="23" t="s">
        <v>113</v>
      </c>
      <c r="H911" s="24">
        <v>350</v>
      </c>
    </row>
    <row r="912" spans="1:8" x14ac:dyDescent="0.2">
      <c r="A912" s="23">
        <v>911</v>
      </c>
      <c r="B912" s="23" t="s">
        <v>1372</v>
      </c>
      <c r="C912" s="23">
        <v>3.5</v>
      </c>
      <c r="D912" s="23">
        <v>38</v>
      </c>
      <c r="E912" s="23" t="s">
        <v>17</v>
      </c>
      <c r="F912" s="23" t="s">
        <v>331</v>
      </c>
      <c r="G912" s="23" t="s">
        <v>27</v>
      </c>
      <c r="H912" s="24">
        <v>3500</v>
      </c>
    </row>
    <row r="913" spans="1:8" x14ac:dyDescent="0.2">
      <c r="A913" s="23">
        <v>912</v>
      </c>
      <c r="B913" s="23" t="s">
        <v>1373</v>
      </c>
      <c r="C913" s="23">
        <v>4.0999999999999996</v>
      </c>
      <c r="D913" s="23">
        <v>37</v>
      </c>
      <c r="E913" s="23" t="s">
        <v>17</v>
      </c>
      <c r="F913" s="23" t="s">
        <v>257</v>
      </c>
      <c r="G913" s="23" t="s">
        <v>19</v>
      </c>
      <c r="H913" s="24">
        <v>150</v>
      </c>
    </row>
    <row r="914" spans="1:8" x14ac:dyDescent="0.2">
      <c r="A914" s="23">
        <v>913</v>
      </c>
      <c r="B914" s="23" t="s">
        <v>1374</v>
      </c>
      <c r="C914" s="23">
        <v>3.3</v>
      </c>
      <c r="D914" s="23">
        <v>37</v>
      </c>
      <c r="E914" s="23" t="s">
        <v>17</v>
      </c>
      <c r="F914" s="23" t="s">
        <v>424</v>
      </c>
      <c r="G914" s="23" t="s">
        <v>9</v>
      </c>
      <c r="H914" s="24">
        <v>150</v>
      </c>
    </row>
    <row r="915" spans="1:8" x14ac:dyDescent="0.2">
      <c r="A915" s="23">
        <v>914</v>
      </c>
      <c r="B915" s="23" t="s">
        <v>1375</v>
      </c>
      <c r="C915" s="23">
        <v>4.2</v>
      </c>
      <c r="D915" s="23">
        <v>37</v>
      </c>
      <c r="E915" s="23" t="s">
        <v>8</v>
      </c>
      <c r="F915" s="23" t="s">
        <v>315</v>
      </c>
      <c r="G915" s="23" t="s">
        <v>197</v>
      </c>
      <c r="H915" s="24">
        <v>850</v>
      </c>
    </row>
    <row r="916" spans="1:8" x14ac:dyDescent="0.2">
      <c r="A916" s="23">
        <v>915</v>
      </c>
      <c r="B916" s="23" t="s">
        <v>1376</v>
      </c>
      <c r="C916" s="23">
        <v>3.4</v>
      </c>
      <c r="D916" s="23">
        <v>37</v>
      </c>
      <c r="E916" s="23" t="s">
        <v>17</v>
      </c>
      <c r="F916" s="23" t="s">
        <v>421</v>
      </c>
      <c r="G916" s="23" t="s">
        <v>113</v>
      </c>
      <c r="H916" s="24">
        <v>150</v>
      </c>
    </row>
    <row r="917" spans="1:8" x14ac:dyDescent="0.2">
      <c r="A917" s="23">
        <v>916</v>
      </c>
      <c r="B917" s="23" t="s">
        <v>1377</v>
      </c>
      <c r="C917" s="23">
        <v>3.5</v>
      </c>
      <c r="D917" s="23">
        <v>37</v>
      </c>
      <c r="E917" s="23" t="s">
        <v>239</v>
      </c>
      <c r="F917" s="23" t="s">
        <v>247</v>
      </c>
      <c r="G917" s="23" t="s">
        <v>32</v>
      </c>
      <c r="H917" s="24">
        <v>150</v>
      </c>
    </row>
    <row r="918" spans="1:8" x14ac:dyDescent="0.2">
      <c r="A918" s="23">
        <v>917</v>
      </c>
      <c r="B918" s="23" t="s">
        <v>1378</v>
      </c>
      <c r="C918" s="23">
        <v>3.6</v>
      </c>
      <c r="D918" s="23">
        <v>37</v>
      </c>
      <c r="E918" s="23" t="s">
        <v>17</v>
      </c>
      <c r="F918" s="23" t="s">
        <v>272</v>
      </c>
      <c r="G918" s="23" t="s">
        <v>39</v>
      </c>
      <c r="H918" s="24">
        <v>3500</v>
      </c>
    </row>
    <row r="919" spans="1:8" x14ac:dyDescent="0.2">
      <c r="A919" s="23">
        <v>918</v>
      </c>
      <c r="B919" s="23" t="s">
        <v>1379</v>
      </c>
      <c r="C919" s="23">
        <v>4.3</v>
      </c>
      <c r="D919" s="23">
        <v>37</v>
      </c>
      <c r="E919" s="23" t="s">
        <v>17</v>
      </c>
      <c r="F919" s="23" t="s">
        <v>421</v>
      </c>
      <c r="G919" s="23" t="s">
        <v>166</v>
      </c>
      <c r="H919" s="24">
        <v>3500</v>
      </c>
    </row>
    <row r="920" spans="1:8" x14ac:dyDescent="0.2">
      <c r="A920" s="23">
        <v>919</v>
      </c>
      <c r="B920" s="23" t="s">
        <v>1380</v>
      </c>
      <c r="C920" s="23">
        <v>4.5999999999999996</v>
      </c>
      <c r="D920" s="23">
        <v>37</v>
      </c>
      <c r="E920" s="23" t="s">
        <v>17</v>
      </c>
      <c r="F920" s="23" t="s">
        <v>188</v>
      </c>
      <c r="G920" s="23" t="s">
        <v>47</v>
      </c>
      <c r="H920" s="24">
        <v>150</v>
      </c>
    </row>
    <row r="921" spans="1:8" x14ac:dyDescent="0.2">
      <c r="A921" s="23">
        <v>920</v>
      </c>
      <c r="B921" s="23" t="s">
        <v>1381</v>
      </c>
      <c r="C921" s="23">
        <v>3.5</v>
      </c>
      <c r="D921" s="23">
        <v>37</v>
      </c>
      <c r="E921" s="23" t="s">
        <v>239</v>
      </c>
      <c r="F921" s="23" t="s">
        <v>247</v>
      </c>
      <c r="G921" s="23" t="s">
        <v>32</v>
      </c>
      <c r="H921" s="24">
        <v>150</v>
      </c>
    </row>
    <row r="922" spans="1:8" x14ac:dyDescent="0.2">
      <c r="A922" s="23">
        <v>921</v>
      </c>
      <c r="B922" s="23" t="s">
        <v>1382</v>
      </c>
      <c r="C922" s="23">
        <v>4</v>
      </c>
      <c r="D922" s="23">
        <v>37</v>
      </c>
      <c r="E922" s="23" t="s">
        <v>17</v>
      </c>
      <c r="F922" s="23" t="s">
        <v>223</v>
      </c>
      <c r="G922" s="23" t="s">
        <v>26</v>
      </c>
      <c r="H922" s="24">
        <v>350</v>
      </c>
    </row>
    <row r="923" spans="1:8" x14ac:dyDescent="0.2">
      <c r="A923" s="23">
        <v>922</v>
      </c>
      <c r="B923" s="23" t="s">
        <v>1383</v>
      </c>
      <c r="C923" s="23">
        <v>4.2</v>
      </c>
      <c r="D923" s="23">
        <v>37</v>
      </c>
      <c r="E923" s="23" t="s">
        <v>8</v>
      </c>
      <c r="F923" s="23" t="s">
        <v>315</v>
      </c>
      <c r="G923" s="23" t="s">
        <v>197</v>
      </c>
      <c r="H923" s="24">
        <v>850</v>
      </c>
    </row>
    <row r="924" spans="1:8" x14ac:dyDescent="0.2">
      <c r="A924" s="23">
        <v>923</v>
      </c>
      <c r="B924" s="23" t="s">
        <v>1384</v>
      </c>
      <c r="C924" s="23">
        <v>4</v>
      </c>
      <c r="D924" s="23">
        <v>37</v>
      </c>
      <c r="E924" s="23" t="s">
        <v>17</v>
      </c>
      <c r="F924" s="23" t="s">
        <v>248</v>
      </c>
      <c r="G924" s="23" t="s">
        <v>66</v>
      </c>
      <c r="H924" s="24">
        <v>150</v>
      </c>
    </row>
    <row r="925" spans="1:8" x14ac:dyDescent="0.2">
      <c r="A925" s="23">
        <v>924</v>
      </c>
      <c r="B925" s="23" t="s">
        <v>1385</v>
      </c>
      <c r="C925" s="23">
        <v>4.3</v>
      </c>
      <c r="D925" s="23">
        <v>37</v>
      </c>
      <c r="E925" s="23" t="s">
        <v>17</v>
      </c>
      <c r="F925" s="23" t="s">
        <v>421</v>
      </c>
      <c r="G925" s="23" t="s">
        <v>166</v>
      </c>
      <c r="H925" s="24">
        <v>3500</v>
      </c>
    </row>
    <row r="926" spans="1:8" x14ac:dyDescent="0.2">
      <c r="A926" s="23">
        <v>925</v>
      </c>
      <c r="B926" s="23" t="s">
        <v>1386</v>
      </c>
      <c r="C926" s="23">
        <v>4.2</v>
      </c>
      <c r="D926" s="23">
        <v>37</v>
      </c>
      <c r="E926" s="23" t="s">
        <v>17</v>
      </c>
      <c r="F926" s="23" t="s">
        <v>388</v>
      </c>
      <c r="G926" s="23" t="s">
        <v>74</v>
      </c>
      <c r="H926" s="24">
        <v>850</v>
      </c>
    </row>
    <row r="927" spans="1:8" x14ac:dyDescent="0.2">
      <c r="A927" s="23">
        <v>926</v>
      </c>
      <c r="B927" s="23" t="s">
        <v>1387</v>
      </c>
      <c r="C927" s="23">
        <v>3.7</v>
      </c>
      <c r="D927" s="23">
        <v>37</v>
      </c>
      <c r="E927" s="23" t="s">
        <v>17</v>
      </c>
      <c r="F927" s="23" t="s">
        <v>484</v>
      </c>
      <c r="G927" s="23" t="s">
        <v>143</v>
      </c>
      <c r="H927" s="24">
        <v>350</v>
      </c>
    </row>
    <row r="928" spans="1:8" x14ac:dyDescent="0.2">
      <c r="A928" s="23">
        <v>927</v>
      </c>
      <c r="B928" s="23" t="s">
        <v>1388</v>
      </c>
      <c r="C928" s="23">
        <v>3.4</v>
      </c>
      <c r="D928" s="23">
        <v>37</v>
      </c>
      <c r="E928" s="23" t="s">
        <v>17</v>
      </c>
      <c r="F928" s="23" t="s">
        <v>421</v>
      </c>
      <c r="G928" s="23" t="s">
        <v>113</v>
      </c>
      <c r="H928" s="24">
        <v>150</v>
      </c>
    </row>
    <row r="929" spans="1:8" x14ac:dyDescent="0.2">
      <c r="A929" s="23">
        <v>928</v>
      </c>
      <c r="B929" s="23" t="s">
        <v>1389</v>
      </c>
      <c r="C929" s="23">
        <v>3.9</v>
      </c>
      <c r="D929" s="23">
        <v>36</v>
      </c>
      <c r="E929" s="23" t="s">
        <v>17</v>
      </c>
      <c r="F929" s="23" t="s">
        <v>439</v>
      </c>
      <c r="G929" s="23" t="s">
        <v>86</v>
      </c>
      <c r="H929" s="24">
        <v>350</v>
      </c>
    </row>
    <row r="930" spans="1:8" x14ac:dyDescent="0.2">
      <c r="A930" s="23">
        <v>929</v>
      </c>
      <c r="B930" s="23" t="s">
        <v>1390</v>
      </c>
      <c r="C930" s="23">
        <v>3.6</v>
      </c>
      <c r="D930" s="23">
        <v>36</v>
      </c>
      <c r="E930" s="23" t="s">
        <v>17</v>
      </c>
      <c r="F930" s="23" t="s">
        <v>232</v>
      </c>
      <c r="G930" s="23" t="s">
        <v>36</v>
      </c>
      <c r="H930" s="24">
        <v>150</v>
      </c>
    </row>
    <row r="931" spans="1:8" x14ac:dyDescent="0.2">
      <c r="A931" s="23">
        <v>930</v>
      </c>
      <c r="B931" s="23" t="s">
        <v>1391</v>
      </c>
      <c r="C931" s="23">
        <v>4.0999999999999996</v>
      </c>
      <c r="D931" s="23">
        <v>36</v>
      </c>
      <c r="E931" s="23" t="s">
        <v>17</v>
      </c>
      <c r="F931" s="23" t="s">
        <v>310</v>
      </c>
      <c r="G931" s="23" t="s">
        <v>74</v>
      </c>
      <c r="H931" s="24">
        <v>350</v>
      </c>
    </row>
    <row r="932" spans="1:8" x14ac:dyDescent="0.2">
      <c r="A932" s="23">
        <v>931</v>
      </c>
      <c r="B932" s="23" t="s">
        <v>1392</v>
      </c>
      <c r="C932" s="23">
        <v>3.9</v>
      </c>
      <c r="D932" s="23">
        <v>36</v>
      </c>
      <c r="E932" s="23" t="s">
        <v>17</v>
      </c>
      <c r="F932" s="23" t="s">
        <v>249</v>
      </c>
      <c r="G932" s="23" t="s">
        <v>9</v>
      </c>
      <c r="H932" s="24">
        <v>350</v>
      </c>
    </row>
    <row r="933" spans="1:8" x14ac:dyDescent="0.2">
      <c r="A933" s="23">
        <v>932</v>
      </c>
      <c r="B933" s="23" t="s">
        <v>1393</v>
      </c>
      <c r="C933" s="23">
        <v>3.7</v>
      </c>
      <c r="D933" s="23">
        <v>36</v>
      </c>
      <c r="E933" s="23" t="s">
        <v>17</v>
      </c>
      <c r="F933" s="23" t="s">
        <v>249</v>
      </c>
      <c r="G933" s="23" t="s">
        <v>175</v>
      </c>
      <c r="H933" s="24">
        <v>350</v>
      </c>
    </row>
    <row r="934" spans="1:8" x14ac:dyDescent="0.2">
      <c r="A934" s="23">
        <v>933</v>
      </c>
      <c r="B934" s="23" t="s">
        <v>1394</v>
      </c>
      <c r="C934" s="23">
        <v>3.3</v>
      </c>
      <c r="D934" s="23">
        <v>36</v>
      </c>
      <c r="E934" s="23" t="s">
        <v>17</v>
      </c>
      <c r="F934" s="23" t="s">
        <v>435</v>
      </c>
      <c r="G934" s="23" t="s">
        <v>142</v>
      </c>
      <c r="H934" s="24">
        <v>850</v>
      </c>
    </row>
    <row r="935" spans="1:8" x14ac:dyDescent="0.2">
      <c r="A935" s="23">
        <v>934</v>
      </c>
      <c r="B935" s="23" t="s">
        <v>1395</v>
      </c>
      <c r="C935" s="23">
        <v>3.6</v>
      </c>
      <c r="D935" s="23">
        <v>36</v>
      </c>
      <c r="E935" s="23" t="s">
        <v>17</v>
      </c>
      <c r="F935" s="23" t="s">
        <v>272</v>
      </c>
      <c r="G935" s="23" t="s">
        <v>99</v>
      </c>
      <c r="H935" s="24">
        <v>45566</v>
      </c>
    </row>
    <row r="936" spans="1:8" x14ac:dyDescent="0.2">
      <c r="A936" s="23">
        <v>935</v>
      </c>
      <c r="B936" s="23" t="s">
        <v>1396</v>
      </c>
      <c r="C936" s="23">
        <v>3.6</v>
      </c>
      <c r="D936" s="23">
        <v>36</v>
      </c>
      <c r="E936" s="23" t="s">
        <v>17</v>
      </c>
      <c r="F936" s="23" t="s">
        <v>421</v>
      </c>
      <c r="G936" s="23" t="s">
        <v>103</v>
      </c>
      <c r="H936" s="24">
        <v>350</v>
      </c>
    </row>
    <row r="937" spans="1:8" x14ac:dyDescent="0.2">
      <c r="A937" s="23">
        <v>936</v>
      </c>
      <c r="B937" s="23" t="s">
        <v>1397</v>
      </c>
      <c r="C937" s="23">
        <v>4</v>
      </c>
      <c r="D937" s="23">
        <v>36</v>
      </c>
      <c r="E937" s="23" t="s">
        <v>17</v>
      </c>
      <c r="F937" s="23" t="s">
        <v>258</v>
      </c>
      <c r="G937" s="23" t="s">
        <v>112</v>
      </c>
      <c r="H937" s="24">
        <v>150</v>
      </c>
    </row>
    <row r="938" spans="1:8" x14ac:dyDescent="0.2">
      <c r="A938" s="23">
        <v>937</v>
      </c>
      <c r="B938" s="23" t="s">
        <v>1398</v>
      </c>
      <c r="C938" s="23">
        <v>4.5</v>
      </c>
      <c r="D938" s="23">
        <v>36</v>
      </c>
      <c r="E938" s="23" t="s">
        <v>17</v>
      </c>
      <c r="F938" s="23" t="s">
        <v>257</v>
      </c>
      <c r="G938" s="23" t="s">
        <v>19</v>
      </c>
      <c r="H938" s="24">
        <v>100000</v>
      </c>
    </row>
    <row r="939" spans="1:8" x14ac:dyDescent="0.2">
      <c r="A939" s="23">
        <v>938</v>
      </c>
      <c r="B939" s="23" t="s">
        <v>1399</v>
      </c>
      <c r="C939" s="23">
        <v>2.6</v>
      </c>
      <c r="D939" s="23">
        <v>36</v>
      </c>
      <c r="E939" s="23" t="s">
        <v>17</v>
      </c>
      <c r="F939" s="23" t="s">
        <v>249</v>
      </c>
      <c r="G939" s="23" t="s">
        <v>159</v>
      </c>
      <c r="H939" s="24">
        <v>350</v>
      </c>
    </row>
    <row r="940" spans="1:8" x14ac:dyDescent="0.2">
      <c r="A940" s="23">
        <v>939</v>
      </c>
      <c r="B940" s="23" t="s">
        <v>1400</v>
      </c>
      <c r="C940" s="23">
        <v>3.9</v>
      </c>
      <c r="D940" s="23">
        <v>36</v>
      </c>
      <c r="E940" s="23" t="s">
        <v>17</v>
      </c>
      <c r="F940" s="23" t="s">
        <v>309</v>
      </c>
      <c r="G940" s="23" t="s">
        <v>162</v>
      </c>
      <c r="H940" s="24">
        <v>150</v>
      </c>
    </row>
    <row r="941" spans="1:8" x14ac:dyDescent="0.2">
      <c r="A941" s="23">
        <v>940</v>
      </c>
      <c r="B941" s="23" t="s">
        <v>1401</v>
      </c>
      <c r="C941" s="23">
        <v>2.9</v>
      </c>
      <c r="D941" s="23">
        <v>36</v>
      </c>
      <c r="E941" s="23" t="s">
        <v>17</v>
      </c>
      <c r="F941" s="23" t="s">
        <v>427</v>
      </c>
      <c r="G941" s="23" t="s">
        <v>47</v>
      </c>
      <c r="H941" s="24">
        <v>150</v>
      </c>
    </row>
    <row r="942" spans="1:8" x14ac:dyDescent="0.2">
      <c r="A942" s="23">
        <v>941</v>
      </c>
      <c r="B942" s="23" t="s">
        <v>1402</v>
      </c>
      <c r="C942" s="23">
        <v>3.1</v>
      </c>
      <c r="D942" s="23">
        <v>36</v>
      </c>
      <c r="E942" s="23" t="s">
        <v>17</v>
      </c>
      <c r="F942" s="23" t="s">
        <v>274</v>
      </c>
      <c r="G942" s="23" t="s">
        <v>36</v>
      </c>
      <c r="H942" s="24">
        <v>150</v>
      </c>
    </row>
    <row r="943" spans="1:8" x14ac:dyDescent="0.2">
      <c r="A943" s="23">
        <v>942</v>
      </c>
      <c r="B943" s="23" t="s">
        <v>1403</v>
      </c>
      <c r="C943" s="23">
        <v>5</v>
      </c>
      <c r="D943" s="23">
        <v>36</v>
      </c>
      <c r="E943" s="23" t="s">
        <v>169</v>
      </c>
      <c r="F943" s="23" t="s">
        <v>249</v>
      </c>
      <c r="G943" s="23" t="s">
        <v>240</v>
      </c>
      <c r="H943" s="24">
        <v>150</v>
      </c>
    </row>
    <row r="944" spans="1:8" x14ac:dyDescent="0.2">
      <c r="A944" s="23">
        <v>943</v>
      </c>
      <c r="B944" s="23" t="s">
        <v>1404</v>
      </c>
      <c r="C944" s="23">
        <v>2.9</v>
      </c>
      <c r="D944" s="23">
        <v>35</v>
      </c>
      <c r="E944" s="23" t="s">
        <v>17</v>
      </c>
      <c r="F944" s="23" t="s">
        <v>421</v>
      </c>
      <c r="G944" s="23" t="s">
        <v>103</v>
      </c>
      <c r="H944" s="24">
        <v>150</v>
      </c>
    </row>
    <row r="945" spans="1:8" x14ac:dyDescent="0.2">
      <c r="A945" s="23">
        <v>944</v>
      </c>
      <c r="B945" s="23" t="s">
        <v>1405</v>
      </c>
      <c r="C945" s="23">
        <v>3</v>
      </c>
      <c r="D945" s="23">
        <v>35</v>
      </c>
      <c r="E945" s="23" t="s">
        <v>217</v>
      </c>
      <c r="F945" s="23" t="s">
        <v>248</v>
      </c>
      <c r="G945" s="23" t="s">
        <v>36</v>
      </c>
      <c r="H945" s="24">
        <v>18568</v>
      </c>
    </row>
    <row r="946" spans="1:8" x14ac:dyDescent="0.2">
      <c r="A946" s="23">
        <v>945</v>
      </c>
      <c r="B946" s="23" t="s">
        <v>1406</v>
      </c>
      <c r="C946" s="23">
        <v>3.4</v>
      </c>
      <c r="D946" s="23">
        <v>35</v>
      </c>
      <c r="E946" s="23" t="s">
        <v>17</v>
      </c>
      <c r="F946" s="23" t="s">
        <v>268</v>
      </c>
      <c r="G946" s="23" t="s">
        <v>18</v>
      </c>
      <c r="H946" s="24">
        <v>18568</v>
      </c>
    </row>
    <row r="947" spans="1:8" x14ac:dyDescent="0.2">
      <c r="A947" s="23">
        <v>946</v>
      </c>
      <c r="B947" s="23" t="s">
        <v>1407</v>
      </c>
      <c r="C947" s="23">
        <v>3.9</v>
      </c>
      <c r="D947" s="23">
        <v>35</v>
      </c>
      <c r="E947" s="23" t="s">
        <v>17</v>
      </c>
      <c r="F947" s="23" t="s">
        <v>418</v>
      </c>
      <c r="G947" s="23" t="s">
        <v>237</v>
      </c>
      <c r="H947" s="24">
        <v>150</v>
      </c>
    </row>
    <row r="948" spans="1:8" x14ac:dyDescent="0.2">
      <c r="A948" s="23">
        <v>947</v>
      </c>
      <c r="B948" s="23" t="s">
        <v>1408</v>
      </c>
      <c r="C948" s="23">
        <v>4.4000000000000004</v>
      </c>
      <c r="D948" s="23">
        <v>35</v>
      </c>
      <c r="E948" s="23" t="s">
        <v>8</v>
      </c>
      <c r="F948" s="23" t="s">
        <v>249</v>
      </c>
      <c r="G948" s="23" t="s">
        <v>9</v>
      </c>
      <c r="H948" s="24">
        <v>350</v>
      </c>
    </row>
    <row r="949" spans="1:8" x14ac:dyDescent="0.2">
      <c r="A949" s="23">
        <v>948</v>
      </c>
      <c r="B949" s="23" t="s">
        <v>1409</v>
      </c>
      <c r="C949" s="23">
        <v>4.2</v>
      </c>
      <c r="D949" s="23">
        <v>35</v>
      </c>
      <c r="E949" s="23" t="s">
        <v>17</v>
      </c>
      <c r="F949" s="23" t="s">
        <v>433</v>
      </c>
      <c r="G949" s="23" t="s">
        <v>119</v>
      </c>
      <c r="H949" s="24">
        <v>3500</v>
      </c>
    </row>
    <row r="950" spans="1:8" x14ac:dyDescent="0.2">
      <c r="A950" s="23">
        <v>949</v>
      </c>
      <c r="B950" s="23" t="s">
        <v>1410</v>
      </c>
      <c r="C950" s="23">
        <v>3.1</v>
      </c>
      <c r="D950" s="23">
        <v>35</v>
      </c>
      <c r="E950" s="23" t="s">
        <v>8</v>
      </c>
      <c r="F950" s="23" t="s">
        <v>274</v>
      </c>
      <c r="G950" s="23" t="s">
        <v>197</v>
      </c>
      <c r="H950" s="24">
        <v>850</v>
      </c>
    </row>
    <row r="951" spans="1:8" x14ac:dyDescent="0.2">
      <c r="A951" s="23">
        <v>950</v>
      </c>
      <c r="B951" s="23" t="s">
        <v>1176</v>
      </c>
      <c r="C951" s="23">
        <v>4.5999999999999996</v>
      </c>
      <c r="D951" s="23">
        <v>35</v>
      </c>
      <c r="E951" s="23" t="s">
        <v>8</v>
      </c>
      <c r="F951" s="23" t="s">
        <v>288</v>
      </c>
      <c r="G951" s="23" t="s">
        <v>172</v>
      </c>
      <c r="H951" s="24">
        <v>350</v>
      </c>
    </row>
    <row r="952" spans="1:8" x14ac:dyDescent="0.2">
      <c r="A952" s="23">
        <v>951</v>
      </c>
      <c r="B952" s="23" t="s">
        <v>1177</v>
      </c>
      <c r="C952" s="23">
        <v>4.2</v>
      </c>
      <c r="D952" s="23">
        <v>35</v>
      </c>
      <c r="E952" s="23" t="s">
        <v>17</v>
      </c>
      <c r="F952" s="23" t="s">
        <v>247</v>
      </c>
      <c r="G952" s="23" t="s">
        <v>19</v>
      </c>
      <c r="H952" s="24">
        <v>150</v>
      </c>
    </row>
    <row r="953" spans="1:8" x14ac:dyDescent="0.2">
      <c r="A953" s="23">
        <v>952</v>
      </c>
      <c r="B953" s="23" t="s">
        <v>1178</v>
      </c>
      <c r="C953" s="23">
        <v>3.7</v>
      </c>
      <c r="D953" s="23">
        <v>35</v>
      </c>
      <c r="E953" s="23" t="s">
        <v>17</v>
      </c>
      <c r="F953" s="23" t="s">
        <v>452</v>
      </c>
      <c r="G953" s="23" t="s">
        <v>153</v>
      </c>
      <c r="H953" s="24">
        <v>150</v>
      </c>
    </row>
    <row r="954" spans="1:8" x14ac:dyDescent="0.2">
      <c r="A954" s="23">
        <v>953</v>
      </c>
      <c r="B954" s="23" t="s">
        <v>1179</v>
      </c>
      <c r="C954" s="23">
        <v>3.5</v>
      </c>
      <c r="D954" s="23">
        <v>35</v>
      </c>
      <c r="E954" s="23" t="s">
        <v>17</v>
      </c>
      <c r="F954" s="23" t="s">
        <v>249</v>
      </c>
      <c r="G954" s="23" t="s">
        <v>18</v>
      </c>
      <c r="H954" s="24">
        <v>350</v>
      </c>
    </row>
    <row r="955" spans="1:8" x14ac:dyDescent="0.2">
      <c r="A955" s="23">
        <v>954</v>
      </c>
      <c r="B955" s="23" t="s">
        <v>1180</v>
      </c>
      <c r="C955" s="23">
        <v>4.3</v>
      </c>
      <c r="D955" s="23">
        <v>35</v>
      </c>
      <c r="E955" s="23" t="s">
        <v>17</v>
      </c>
      <c r="F955" s="23" t="s">
        <v>274</v>
      </c>
      <c r="G955" s="23" t="s">
        <v>36</v>
      </c>
      <c r="H955" s="24">
        <v>150</v>
      </c>
    </row>
    <row r="956" spans="1:8" x14ac:dyDescent="0.2">
      <c r="A956" s="23">
        <v>955</v>
      </c>
      <c r="B956" s="23" t="s">
        <v>1181</v>
      </c>
      <c r="C956" s="23">
        <v>4</v>
      </c>
      <c r="D956" s="23">
        <v>35</v>
      </c>
      <c r="E956" s="23" t="s">
        <v>17</v>
      </c>
      <c r="F956" s="23" t="s">
        <v>442</v>
      </c>
      <c r="G956" s="23" t="s">
        <v>12</v>
      </c>
      <c r="H956" s="24">
        <v>3500</v>
      </c>
    </row>
    <row r="957" spans="1:8" x14ac:dyDescent="0.2">
      <c r="A957" s="23">
        <v>956</v>
      </c>
      <c r="B957" s="23" t="s">
        <v>1182</v>
      </c>
      <c r="C957" s="23">
        <v>4.2</v>
      </c>
      <c r="D957" s="23">
        <v>35</v>
      </c>
      <c r="E957" s="23" t="s">
        <v>17</v>
      </c>
      <c r="F957" s="23" t="s">
        <v>272</v>
      </c>
      <c r="G957" s="23" t="s">
        <v>12</v>
      </c>
      <c r="H957" s="24">
        <v>150</v>
      </c>
    </row>
    <row r="958" spans="1:8" x14ac:dyDescent="0.2">
      <c r="A958" s="23">
        <v>957</v>
      </c>
      <c r="B958" s="23" t="s">
        <v>1183</v>
      </c>
      <c r="C958" s="23">
        <v>4</v>
      </c>
      <c r="D958" s="23">
        <v>35</v>
      </c>
      <c r="E958" s="23" t="s">
        <v>17</v>
      </c>
      <c r="F958" s="23" t="s">
        <v>431</v>
      </c>
      <c r="G958" s="23" t="s">
        <v>99</v>
      </c>
      <c r="H958" s="24">
        <v>150</v>
      </c>
    </row>
    <row r="959" spans="1:8" x14ac:dyDescent="0.2">
      <c r="A959" s="23">
        <v>958</v>
      </c>
      <c r="B959" s="23" t="s">
        <v>1184</v>
      </c>
      <c r="C959" s="23">
        <v>4</v>
      </c>
      <c r="D959" s="23">
        <v>35</v>
      </c>
      <c r="E959" s="23" t="s">
        <v>17</v>
      </c>
      <c r="F959" s="23" t="s">
        <v>421</v>
      </c>
      <c r="G959" s="23" t="s">
        <v>14</v>
      </c>
      <c r="H959" s="24">
        <v>150</v>
      </c>
    </row>
    <row r="960" spans="1:8" x14ac:dyDescent="0.2">
      <c r="A960" s="23">
        <v>959</v>
      </c>
      <c r="B960" s="23" t="s">
        <v>1185</v>
      </c>
      <c r="C960" s="23">
        <v>3.4</v>
      </c>
      <c r="D960" s="23">
        <v>35</v>
      </c>
      <c r="E960" s="23" t="s">
        <v>17</v>
      </c>
      <c r="F960" s="23" t="s">
        <v>421</v>
      </c>
      <c r="G960" s="23" t="s">
        <v>87</v>
      </c>
      <c r="H960" s="24">
        <v>150</v>
      </c>
    </row>
    <row r="961" spans="1:8" x14ac:dyDescent="0.2">
      <c r="A961" s="23">
        <v>960</v>
      </c>
      <c r="B961" s="23" t="s">
        <v>1056</v>
      </c>
      <c r="C961" s="23">
        <v>3.4</v>
      </c>
      <c r="D961" s="23">
        <v>34</v>
      </c>
      <c r="E961" s="23" t="s">
        <v>17</v>
      </c>
      <c r="F961" s="23" t="s">
        <v>389</v>
      </c>
      <c r="G961" s="23" t="s">
        <v>33</v>
      </c>
      <c r="H961" s="24">
        <v>150</v>
      </c>
    </row>
    <row r="962" spans="1:8" x14ac:dyDescent="0.2">
      <c r="A962" s="23">
        <v>961</v>
      </c>
      <c r="B962" s="23" t="s">
        <v>1057</v>
      </c>
      <c r="C962" s="23">
        <v>4.2</v>
      </c>
      <c r="D962" s="23">
        <v>34</v>
      </c>
      <c r="E962" s="23" t="s">
        <v>17</v>
      </c>
      <c r="F962" s="23" t="s">
        <v>463</v>
      </c>
      <c r="G962" s="23" t="s">
        <v>105</v>
      </c>
      <c r="H962" s="24">
        <v>18568</v>
      </c>
    </row>
    <row r="963" spans="1:8" x14ac:dyDescent="0.2">
      <c r="A963" s="23">
        <v>962</v>
      </c>
      <c r="B963" s="23" t="s">
        <v>1058</v>
      </c>
      <c r="C963" s="23">
        <v>3.6</v>
      </c>
      <c r="D963" s="23">
        <v>34</v>
      </c>
      <c r="E963" s="23" t="s">
        <v>17</v>
      </c>
      <c r="F963" s="23" t="s">
        <v>232</v>
      </c>
      <c r="G963" s="23" t="s">
        <v>241</v>
      </c>
      <c r="H963" s="24">
        <v>150</v>
      </c>
    </row>
    <row r="964" spans="1:8" x14ac:dyDescent="0.2">
      <c r="A964" s="23">
        <v>963</v>
      </c>
      <c r="B964" s="23" t="s">
        <v>1059</v>
      </c>
      <c r="C964" s="23">
        <v>3</v>
      </c>
      <c r="D964" s="23">
        <v>34</v>
      </c>
      <c r="E964" s="23" t="s">
        <v>8</v>
      </c>
      <c r="F964" s="23" t="s">
        <v>501</v>
      </c>
      <c r="G964" s="23" t="s">
        <v>242</v>
      </c>
      <c r="H964" s="24">
        <v>850</v>
      </c>
    </row>
    <row r="965" spans="1:8" x14ac:dyDescent="0.2">
      <c r="A965" s="23">
        <v>964</v>
      </c>
      <c r="B965" s="23" t="s">
        <v>1060</v>
      </c>
      <c r="C965" s="23">
        <v>4.2</v>
      </c>
      <c r="D965" s="23">
        <v>34</v>
      </c>
      <c r="E965" s="23" t="s">
        <v>17</v>
      </c>
      <c r="F965" s="23" t="s">
        <v>225</v>
      </c>
      <c r="G965" s="23" t="s">
        <v>96</v>
      </c>
      <c r="H965" s="24">
        <v>350</v>
      </c>
    </row>
    <row r="966" spans="1:8" x14ac:dyDescent="0.2">
      <c r="A966" s="23">
        <v>965</v>
      </c>
      <c r="B966" s="23" t="s">
        <v>1061</v>
      </c>
      <c r="C966" s="23">
        <v>4.3</v>
      </c>
      <c r="D966" s="23">
        <v>34</v>
      </c>
      <c r="E966" s="23" t="s">
        <v>17</v>
      </c>
      <c r="F966" s="23" t="s">
        <v>247</v>
      </c>
      <c r="G966" s="23" t="s">
        <v>112</v>
      </c>
      <c r="H966" s="24">
        <v>18568</v>
      </c>
    </row>
    <row r="967" spans="1:8" x14ac:dyDescent="0.2">
      <c r="A967" s="23">
        <v>966</v>
      </c>
      <c r="B967" s="23" t="s">
        <v>1062</v>
      </c>
      <c r="C967" s="23">
        <v>2.9</v>
      </c>
      <c r="D967" s="23">
        <v>34</v>
      </c>
      <c r="E967" s="23" t="s">
        <v>17</v>
      </c>
      <c r="F967" s="23" t="s">
        <v>257</v>
      </c>
      <c r="G967" s="23" t="s">
        <v>112</v>
      </c>
      <c r="H967" s="24">
        <v>18568</v>
      </c>
    </row>
    <row r="968" spans="1:8" x14ac:dyDescent="0.2">
      <c r="A968" s="23">
        <v>967</v>
      </c>
      <c r="B968" s="23" t="s">
        <v>1063</v>
      </c>
      <c r="C968" s="23">
        <v>3.5</v>
      </c>
      <c r="D968" s="23">
        <v>34</v>
      </c>
      <c r="E968" s="23" t="s">
        <v>17</v>
      </c>
      <c r="F968" s="23" t="s">
        <v>232</v>
      </c>
      <c r="G968" s="23" t="s">
        <v>74</v>
      </c>
      <c r="H968" s="24">
        <v>150</v>
      </c>
    </row>
    <row r="969" spans="1:8" x14ac:dyDescent="0.2">
      <c r="A969" s="23">
        <v>968</v>
      </c>
      <c r="B969" s="23" t="s">
        <v>1064</v>
      </c>
      <c r="C969" s="23">
        <v>4</v>
      </c>
      <c r="D969" s="23">
        <v>34</v>
      </c>
      <c r="E969" s="23" t="s">
        <v>8</v>
      </c>
      <c r="F969" s="23" t="s">
        <v>418</v>
      </c>
      <c r="G969" s="23" t="s">
        <v>22</v>
      </c>
      <c r="H969" s="24">
        <v>150</v>
      </c>
    </row>
    <row r="970" spans="1:8" x14ac:dyDescent="0.2">
      <c r="A970" s="23">
        <v>969</v>
      </c>
      <c r="B970" s="23" t="s">
        <v>1065</v>
      </c>
      <c r="C970" s="23">
        <v>3</v>
      </c>
      <c r="D970" s="23">
        <v>34</v>
      </c>
      <c r="E970" s="23" t="s">
        <v>17</v>
      </c>
      <c r="F970" s="23" t="s">
        <v>456</v>
      </c>
      <c r="G970" s="23" t="s">
        <v>99</v>
      </c>
      <c r="H970" s="24">
        <v>150</v>
      </c>
    </row>
    <row r="971" spans="1:8" x14ac:dyDescent="0.2">
      <c r="A971" s="23">
        <v>970</v>
      </c>
      <c r="B971" s="23" t="s">
        <v>1391</v>
      </c>
      <c r="C971" s="23">
        <v>2.7</v>
      </c>
      <c r="D971" s="23">
        <v>34</v>
      </c>
      <c r="E971" s="23" t="s">
        <v>17</v>
      </c>
      <c r="F971" s="23" t="s">
        <v>425</v>
      </c>
      <c r="G971" s="23" t="s">
        <v>19</v>
      </c>
      <c r="H971" s="24">
        <v>150</v>
      </c>
    </row>
    <row r="972" spans="1:8" x14ac:dyDescent="0.2">
      <c r="A972" s="23">
        <v>971</v>
      </c>
      <c r="B972" s="23" t="s">
        <v>1392</v>
      </c>
      <c r="C972" s="23">
        <v>3.5</v>
      </c>
      <c r="D972" s="23">
        <v>34</v>
      </c>
      <c r="E972" s="23" t="s">
        <v>17</v>
      </c>
      <c r="F972" s="23" t="s">
        <v>390</v>
      </c>
      <c r="G972" s="23" t="s">
        <v>87</v>
      </c>
      <c r="H972" s="24">
        <v>350</v>
      </c>
    </row>
    <row r="973" spans="1:8" x14ac:dyDescent="0.2">
      <c r="A973" s="23">
        <v>972</v>
      </c>
      <c r="B973" s="23" t="s">
        <v>1393</v>
      </c>
      <c r="C973" s="23">
        <v>3.5</v>
      </c>
      <c r="D973" s="23">
        <v>34</v>
      </c>
      <c r="E973" s="23" t="s">
        <v>17</v>
      </c>
      <c r="F973" s="23" t="s">
        <v>177</v>
      </c>
      <c r="G973" s="23" t="s">
        <v>143</v>
      </c>
      <c r="H973" s="24">
        <v>150</v>
      </c>
    </row>
    <row r="974" spans="1:8" x14ac:dyDescent="0.2">
      <c r="A974" s="23">
        <v>973</v>
      </c>
      <c r="B974" s="23" t="s">
        <v>1394</v>
      </c>
      <c r="C974" s="23">
        <v>4.4000000000000004</v>
      </c>
      <c r="D974" s="23">
        <v>34</v>
      </c>
      <c r="E974" s="23" t="s">
        <v>17</v>
      </c>
      <c r="F974" s="23" t="s">
        <v>452</v>
      </c>
      <c r="G974" s="23" t="s">
        <v>183</v>
      </c>
      <c r="H974" s="24">
        <v>850</v>
      </c>
    </row>
    <row r="975" spans="1:8" x14ac:dyDescent="0.2">
      <c r="A975" s="23">
        <v>974</v>
      </c>
      <c r="B975" s="23" t="s">
        <v>1395</v>
      </c>
      <c r="C975" s="23">
        <v>3.9</v>
      </c>
      <c r="D975" s="23">
        <v>34</v>
      </c>
      <c r="E975" s="23" t="s">
        <v>17</v>
      </c>
      <c r="F975" s="23" t="s">
        <v>222</v>
      </c>
      <c r="G975" s="23" t="s">
        <v>64</v>
      </c>
      <c r="H975" s="24">
        <v>850</v>
      </c>
    </row>
    <row r="976" spans="1:8" x14ac:dyDescent="0.2">
      <c r="A976" s="23">
        <v>975</v>
      </c>
      <c r="B976" s="23" t="s">
        <v>1396</v>
      </c>
      <c r="C976" s="23">
        <v>3.8</v>
      </c>
      <c r="D976" s="23">
        <v>34</v>
      </c>
      <c r="E976" s="23" t="s">
        <v>17</v>
      </c>
      <c r="F976" s="23" t="s">
        <v>431</v>
      </c>
      <c r="G976" s="23" t="s">
        <v>19</v>
      </c>
      <c r="H976" s="24">
        <v>18568</v>
      </c>
    </row>
    <row r="977" spans="1:8" x14ac:dyDescent="0.2">
      <c r="A977" s="23">
        <v>976</v>
      </c>
      <c r="B977" s="23" t="s">
        <v>1397</v>
      </c>
      <c r="C977" s="23">
        <v>4.0999999999999996</v>
      </c>
      <c r="D977" s="23">
        <v>34</v>
      </c>
      <c r="E977" s="23" t="s">
        <v>17</v>
      </c>
      <c r="F977" s="23" t="s">
        <v>243</v>
      </c>
      <c r="G977" s="23" t="s">
        <v>160</v>
      </c>
      <c r="H977" s="24">
        <v>18568</v>
      </c>
    </row>
    <row r="978" spans="1:8" x14ac:dyDescent="0.2">
      <c r="A978" s="23">
        <v>977</v>
      </c>
      <c r="B978" s="23" t="s">
        <v>1398</v>
      </c>
      <c r="C978" s="23">
        <v>2.6</v>
      </c>
      <c r="D978" s="23">
        <v>34</v>
      </c>
      <c r="E978" s="23" t="s">
        <v>17</v>
      </c>
      <c r="F978" s="23" t="s">
        <v>502</v>
      </c>
      <c r="G978" s="23" t="s">
        <v>144</v>
      </c>
      <c r="H978" s="24">
        <v>18568</v>
      </c>
    </row>
    <row r="979" spans="1:8" x14ac:dyDescent="0.2">
      <c r="A979" s="23">
        <v>978</v>
      </c>
      <c r="B979" s="23" t="s">
        <v>1399</v>
      </c>
      <c r="C979" s="23">
        <v>2.6</v>
      </c>
      <c r="D979" s="23">
        <v>34</v>
      </c>
      <c r="E979" s="23" t="s">
        <v>17</v>
      </c>
      <c r="F979" s="23" t="s">
        <v>502</v>
      </c>
      <c r="G979" s="23" t="s">
        <v>144</v>
      </c>
      <c r="H979" s="24">
        <v>18568</v>
      </c>
    </row>
    <row r="980" spans="1:8" x14ac:dyDescent="0.2">
      <c r="A980" s="23">
        <v>979</v>
      </c>
      <c r="B980" s="23" t="s">
        <v>1400</v>
      </c>
      <c r="C980" s="23">
        <v>3.9</v>
      </c>
      <c r="D980" s="23">
        <v>34</v>
      </c>
      <c r="E980" s="23" t="s">
        <v>17</v>
      </c>
      <c r="F980" s="23" t="s">
        <v>222</v>
      </c>
      <c r="G980" s="23" t="s">
        <v>64</v>
      </c>
      <c r="H980" s="24">
        <v>850</v>
      </c>
    </row>
    <row r="981" spans="1:8" x14ac:dyDescent="0.2">
      <c r="A981" s="23">
        <v>980</v>
      </c>
      <c r="B981" s="23" t="s">
        <v>1411</v>
      </c>
      <c r="C981" s="23">
        <v>3.2</v>
      </c>
      <c r="D981" s="23">
        <v>34</v>
      </c>
      <c r="E981" s="23" t="s">
        <v>8</v>
      </c>
      <c r="F981" s="23" t="s">
        <v>221</v>
      </c>
      <c r="G981" s="23" t="s">
        <v>83</v>
      </c>
      <c r="H981" s="24">
        <v>350</v>
      </c>
    </row>
    <row r="982" spans="1:8" x14ac:dyDescent="0.2">
      <c r="A982" s="23">
        <v>981</v>
      </c>
      <c r="B982" s="23" t="s">
        <v>1412</v>
      </c>
      <c r="C982" s="23">
        <v>2.5</v>
      </c>
      <c r="D982" s="23">
        <v>34</v>
      </c>
      <c r="E982" s="23" t="s">
        <v>17</v>
      </c>
      <c r="F982" s="23" t="s">
        <v>247</v>
      </c>
      <c r="G982" s="23" t="s">
        <v>9</v>
      </c>
      <c r="H982" s="24">
        <v>150</v>
      </c>
    </row>
    <row r="983" spans="1:8" x14ac:dyDescent="0.2">
      <c r="A983" s="23">
        <v>982</v>
      </c>
      <c r="B983" s="23" t="s">
        <v>1413</v>
      </c>
      <c r="C983" s="23">
        <v>4</v>
      </c>
      <c r="D983" s="23">
        <v>33</v>
      </c>
      <c r="E983" s="23" t="s">
        <v>17</v>
      </c>
      <c r="F983" s="23" t="s">
        <v>249</v>
      </c>
      <c r="G983" s="23" t="s">
        <v>96</v>
      </c>
      <c r="H983" s="24">
        <v>18568</v>
      </c>
    </row>
    <row r="984" spans="1:8" x14ac:dyDescent="0.2">
      <c r="A984" s="23">
        <v>983</v>
      </c>
      <c r="B984" s="23" t="s">
        <v>1414</v>
      </c>
      <c r="C984" s="23">
        <v>3.8</v>
      </c>
      <c r="D984" s="23">
        <v>33</v>
      </c>
      <c r="E984" s="23" t="s">
        <v>17</v>
      </c>
      <c r="F984" s="23" t="s">
        <v>503</v>
      </c>
      <c r="G984" s="23" t="s">
        <v>36</v>
      </c>
      <c r="H984" s="24">
        <v>150</v>
      </c>
    </row>
    <row r="985" spans="1:8" x14ac:dyDescent="0.2">
      <c r="A985" s="23">
        <v>984</v>
      </c>
      <c r="B985" s="23" t="s">
        <v>1415</v>
      </c>
      <c r="C985" s="23">
        <v>4.7</v>
      </c>
      <c r="D985" s="23">
        <v>33</v>
      </c>
      <c r="E985" s="23" t="s">
        <v>17</v>
      </c>
      <c r="F985" s="23" t="s">
        <v>221</v>
      </c>
      <c r="G985" s="23" t="s">
        <v>158</v>
      </c>
      <c r="H985" s="24">
        <v>150</v>
      </c>
    </row>
    <row r="986" spans="1:8" x14ac:dyDescent="0.2">
      <c r="A986" s="23">
        <v>985</v>
      </c>
      <c r="B986" s="23" t="s">
        <v>1416</v>
      </c>
      <c r="C986" s="23">
        <v>2.8</v>
      </c>
      <c r="D986" s="23">
        <v>33</v>
      </c>
      <c r="E986" s="23" t="s">
        <v>17</v>
      </c>
      <c r="F986" s="23" t="s">
        <v>433</v>
      </c>
      <c r="G986" s="23" t="s">
        <v>19</v>
      </c>
      <c r="H986" s="24">
        <v>350</v>
      </c>
    </row>
    <row r="987" spans="1:8" x14ac:dyDescent="0.2">
      <c r="A987" s="23">
        <v>986</v>
      </c>
      <c r="B987" s="23" t="s">
        <v>1417</v>
      </c>
      <c r="C987" s="23">
        <v>3.6</v>
      </c>
      <c r="D987" s="23">
        <v>33</v>
      </c>
      <c r="E987" s="23" t="s">
        <v>8</v>
      </c>
      <c r="F987" s="23" t="s">
        <v>258</v>
      </c>
      <c r="G987" s="23" t="s">
        <v>64</v>
      </c>
      <c r="H987" s="24">
        <v>150</v>
      </c>
    </row>
    <row r="988" spans="1:8" x14ac:dyDescent="0.2">
      <c r="A988" s="23">
        <v>987</v>
      </c>
      <c r="B988" s="23" t="s">
        <v>1418</v>
      </c>
      <c r="C988" s="23">
        <v>3.7</v>
      </c>
      <c r="D988" s="23">
        <v>33</v>
      </c>
      <c r="E988" s="23" t="s">
        <v>17</v>
      </c>
      <c r="F988" s="23" t="s">
        <v>257</v>
      </c>
      <c r="G988" s="23" t="s">
        <v>18</v>
      </c>
      <c r="H988" s="24">
        <v>7500</v>
      </c>
    </row>
    <row r="989" spans="1:8" x14ac:dyDescent="0.2">
      <c r="A989" s="23">
        <v>988</v>
      </c>
      <c r="B989" s="23" t="s">
        <v>1419</v>
      </c>
      <c r="C989" s="23">
        <v>4.4000000000000004</v>
      </c>
      <c r="D989" s="23">
        <v>33</v>
      </c>
      <c r="E989" s="23" t="s">
        <v>17</v>
      </c>
      <c r="F989" s="23" t="s">
        <v>391</v>
      </c>
      <c r="G989" s="23" t="s">
        <v>47</v>
      </c>
      <c r="H989" s="24">
        <v>350</v>
      </c>
    </row>
    <row r="990" spans="1:8" x14ac:dyDescent="0.2">
      <c r="A990" s="23">
        <v>989</v>
      </c>
      <c r="B990" s="23" t="s">
        <v>1420</v>
      </c>
      <c r="C990" s="23">
        <v>4.2</v>
      </c>
      <c r="D990" s="23">
        <v>33</v>
      </c>
      <c r="E990" s="23" t="s">
        <v>17</v>
      </c>
      <c r="F990" s="23" t="s">
        <v>221</v>
      </c>
      <c r="G990" s="23" t="s">
        <v>87</v>
      </c>
      <c r="H990" s="24">
        <v>150</v>
      </c>
    </row>
    <row r="991" spans="1:8" x14ac:dyDescent="0.2">
      <c r="A991" s="23">
        <v>990</v>
      </c>
      <c r="B991" s="23" t="s">
        <v>1213</v>
      </c>
      <c r="C991" s="23">
        <v>3.3</v>
      </c>
      <c r="D991" s="23">
        <v>33</v>
      </c>
      <c r="E991" s="23" t="s">
        <v>17</v>
      </c>
      <c r="F991" s="23" t="s">
        <v>420</v>
      </c>
      <c r="G991" s="23" t="s">
        <v>113</v>
      </c>
      <c r="H991" s="24">
        <v>150</v>
      </c>
    </row>
    <row r="992" spans="1:8" x14ac:dyDescent="0.2">
      <c r="A992" s="23">
        <v>991</v>
      </c>
      <c r="B992" s="23" t="s">
        <v>1214</v>
      </c>
      <c r="C992" s="23">
        <v>3.1</v>
      </c>
      <c r="D992" s="23">
        <v>33</v>
      </c>
      <c r="E992" s="23" t="s">
        <v>17</v>
      </c>
      <c r="F992" s="23" t="s">
        <v>421</v>
      </c>
      <c r="G992" s="23" t="s">
        <v>60</v>
      </c>
      <c r="H992" s="24">
        <v>150</v>
      </c>
    </row>
    <row r="993" spans="1:8" x14ac:dyDescent="0.2">
      <c r="A993" s="23">
        <v>992</v>
      </c>
      <c r="B993" s="23" t="s">
        <v>1215</v>
      </c>
      <c r="C993" s="23">
        <v>4.5</v>
      </c>
      <c r="D993" s="23">
        <v>33</v>
      </c>
      <c r="E993" s="23" t="s">
        <v>17</v>
      </c>
      <c r="F993" s="23" t="s">
        <v>244</v>
      </c>
      <c r="G993" s="23" t="s">
        <v>116</v>
      </c>
      <c r="H993" s="24">
        <v>25000</v>
      </c>
    </row>
    <row r="994" spans="1:8" x14ac:dyDescent="0.2">
      <c r="A994" s="23">
        <v>993</v>
      </c>
      <c r="B994" s="23" t="s">
        <v>1216</v>
      </c>
      <c r="C994" s="23">
        <v>3.7</v>
      </c>
      <c r="D994" s="23">
        <v>33</v>
      </c>
      <c r="E994" s="23" t="s">
        <v>17</v>
      </c>
      <c r="F994" s="23" t="s">
        <v>245</v>
      </c>
      <c r="G994" s="23" t="s">
        <v>18</v>
      </c>
      <c r="H994" s="24">
        <v>350</v>
      </c>
    </row>
    <row r="995" spans="1:8" x14ac:dyDescent="0.2">
      <c r="A995" s="23">
        <v>994</v>
      </c>
      <c r="B995" s="23" t="s">
        <v>783</v>
      </c>
      <c r="C995" s="23">
        <v>4</v>
      </c>
      <c r="D995" s="23">
        <v>33</v>
      </c>
      <c r="E995" s="23" t="s">
        <v>17</v>
      </c>
      <c r="F995" s="23" t="s">
        <v>257</v>
      </c>
      <c r="G995" s="23" t="s">
        <v>74</v>
      </c>
      <c r="H995" s="24">
        <v>350</v>
      </c>
    </row>
    <row r="996" spans="1:8" x14ac:dyDescent="0.2">
      <c r="A996" s="23">
        <v>995</v>
      </c>
      <c r="B996" s="23" t="s">
        <v>784</v>
      </c>
      <c r="C996" s="23">
        <v>3.4</v>
      </c>
      <c r="D996" s="23">
        <v>33</v>
      </c>
      <c r="E996" s="23" t="s">
        <v>17</v>
      </c>
      <c r="F996" s="23" t="s">
        <v>452</v>
      </c>
      <c r="G996" s="23" t="s">
        <v>246</v>
      </c>
      <c r="H996" s="24">
        <v>350</v>
      </c>
    </row>
    <row r="997" spans="1:8" x14ac:dyDescent="0.2">
      <c r="A997" s="23">
        <v>996</v>
      </c>
      <c r="B997" s="23" t="s">
        <v>1217</v>
      </c>
      <c r="C997" s="23">
        <v>2.6</v>
      </c>
      <c r="D997" s="23">
        <v>33</v>
      </c>
      <c r="E997" s="23" t="s">
        <v>17</v>
      </c>
      <c r="F997" s="23" t="s">
        <v>290</v>
      </c>
      <c r="G997" s="23" t="s">
        <v>96</v>
      </c>
      <c r="H997" s="24">
        <v>18568</v>
      </c>
    </row>
    <row r="998" spans="1:8" x14ac:dyDescent="0.2">
      <c r="A998" s="23">
        <v>997</v>
      </c>
      <c r="B998" s="23" t="s">
        <v>1218</v>
      </c>
      <c r="C998" s="23">
        <v>4</v>
      </c>
      <c r="D998" s="23">
        <v>33</v>
      </c>
      <c r="E998" s="23" t="s">
        <v>17</v>
      </c>
      <c r="F998" s="23" t="s">
        <v>257</v>
      </c>
      <c r="G998" s="23" t="s">
        <v>74</v>
      </c>
      <c r="H998" s="24">
        <v>350</v>
      </c>
    </row>
    <row r="999" spans="1:8" x14ac:dyDescent="0.2">
      <c r="A999" s="23">
        <v>998</v>
      </c>
      <c r="B999" s="23" t="s">
        <v>1219</v>
      </c>
      <c r="C999" s="23">
        <v>2.8</v>
      </c>
      <c r="D999" s="23">
        <v>33</v>
      </c>
      <c r="E999" s="23" t="s">
        <v>17</v>
      </c>
      <c r="F999" s="23" t="s">
        <v>433</v>
      </c>
      <c r="G999" s="23" t="s">
        <v>19</v>
      </c>
      <c r="H999" s="24">
        <v>350</v>
      </c>
    </row>
    <row r="1000" spans="1:8" x14ac:dyDescent="0.2">
      <c r="A1000" s="23">
        <v>999</v>
      </c>
      <c r="B1000" s="23" t="s">
        <v>1220</v>
      </c>
      <c r="C1000" s="23">
        <v>4.3</v>
      </c>
      <c r="D1000" s="23">
        <v>33</v>
      </c>
      <c r="E1000" s="23" t="s">
        <v>17</v>
      </c>
      <c r="F1000" s="23" t="s">
        <v>504</v>
      </c>
      <c r="G1000" s="23" t="s">
        <v>135</v>
      </c>
      <c r="H1000" s="24">
        <v>150</v>
      </c>
    </row>
    <row r="1001" spans="1:8" x14ac:dyDescent="0.2">
      <c r="A1001" s="23">
        <v>1000</v>
      </c>
      <c r="B1001" s="23" t="s">
        <v>1421</v>
      </c>
      <c r="C1001" s="23">
        <v>4.5</v>
      </c>
      <c r="D1001" s="23">
        <v>33</v>
      </c>
      <c r="E1001" s="23" t="s">
        <v>17</v>
      </c>
      <c r="F1001" s="23" t="s">
        <v>244</v>
      </c>
      <c r="G1001" s="23" t="s">
        <v>116</v>
      </c>
      <c r="H1001" s="24">
        <v>25000</v>
      </c>
    </row>
    <row r="1002" spans="1:8" x14ac:dyDescent="0.2">
      <c r="A1002" s="23">
        <v>1001</v>
      </c>
      <c r="B1002" s="23" t="s">
        <v>1422</v>
      </c>
      <c r="C1002" s="23">
        <v>3.4</v>
      </c>
      <c r="D1002" s="23">
        <v>33</v>
      </c>
      <c r="E1002" s="23" t="s">
        <v>17</v>
      </c>
      <c r="F1002" s="23" t="s">
        <v>421</v>
      </c>
      <c r="G1002" s="23" t="s">
        <v>29</v>
      </c>
      <c r="H1002" s="24">
        <v>150</v>
      </c>
    </row>
    <row r="1003" spans="1:8" x14ac:dyDescent="0.2">
      <c r="A1003" s="23">
        <v>1002</v>
      </c>
      <c r="B1003" s="23" t="s">
        <v>1423</v>
      </c>
      <c r="C1003" s="23">
        <v>4.2</v>
      </c>
      <c r="D1003" s="23">
        <v>33</v>
      </c>
      <c r="E1003" s="23" t="s">
        <v>17</v>
      </c>
      <c r="F1003" s="23" t="s">
        <v>221</v>
      </c>
      <c r="G1003" s="23" t="s">
        <v>87</v>
      </c>
      <c r="H1003" s="24">
        <v>150</v>
      </c>
    </row>
    <row r="1004" spans="1:8" x14ac:dyDescent="0.2">
      <c r="A1004" s="23">
        <v>1003</v>
      </c>
      <c r="B1004" s="23" t="s">
        <v>1424</v>
      </c>
      <c r="C1004" s="23">
        <v>3.1</v>
      </c>
      <c r="D1004" s="23">
        <v>33</v>
      </c>
      <c r="E1004" s="23" t="s">
        <v>17</v>
      </c>
      <c r="F1004" s="23" t="s">
        <v>421</v>
      </c>
      <c r="G1004" s="23" t="s">
        <v>60</v>
      </c>
      <c r="H1004" s="24">
        <v>150</v>
      </c>
    </row>
    <row r="1005" spans="1:8" x14ac:dyDescent="0.2">
      <c r="A1005" s="23">
        <v>1004</v>
      </c>
      <c r="B1005" s="23" t="s">
        <v>1425</v>
      </c>
      <c r="C1005" s="23">
        <v>3.9</v>
      </c>
      <c r="D1005" s="23">
        <v>32</v>
      </c>
      <c r="E1005" s="23" t="s">
        <v>17</v>
      </c>
      <c r="F1005" s="23" t="s">
        <v>505</v>
      </c>
      <c r="G1005" s="23" t="s">
        <v>165</v>
      </c>
      <c r="H1005" s="24">
        <v>150</v>
      </c>
    </row>
    <row r="1006" spans="1:8" x14ac:dyDescent="0.2">
      <c r="A1006" s="23">
        <v>1005</v>
      </c>
      <c r="B1006" s="23" t="s">
        <v>1426</v>
      </c>
      <c r="C1006" s="23">
        <v>4.3</v>
      </c>
      <c r="D1006" s="23">
        <v>32</v>
      </c>
      <c r="E1006" s="23" t="s">
        <v>17</v>
      </c>
      <c r="F1006" s="23" t="s">
        <v>425</v>
      </c>
      <c r="G1006" s="23" t="s">
        <v>36</v>
      </c>
      <c r="H1006" s="24">
        <v>350</v>
      </c>
    </row>
    <row r="1007" spans="1:8" x14ac:dyDescent="0.2">
      <c r="A1007" s="23">
        <v>1006</v>
      </c>
      <c r="B1007" s="23" t="s">
        <v>1427</v>
      </c>
      <c r="C1007" s="23">
        <v>4.5</v>
      </c>
      <c r="D1007" s="23">
        <v>32</v>
      </c>
      <c r="E1007" s="23" t="s">
        <v>17</v>
      </c>
      <c r="F1007" s="23" t="s">
        <v>257</v>
      </c>
      <c r="G1007" s="23" t="s">
        <v>99</v>
      </c>
      <c r="H1007" s="24">
        <v>150</v>
      </c>
    </row>
    <row r="1008" spans="1:8" x14ac:dyDescent="0.2">
      <c r="A1008" s="23">
        <v>1007</v>
      </c>
      <c r="B1008" s="23" t="s">
        <v>1428</v>
      </c>
      <c r="C1008" s="23">
        <v>4.8</v>
      </c>
      <c r="D1008" s="23">
        <v>32</v>
      </c>
      <c r="E1008" s="23" t="s">
        <v>17</v>
      </c>
      <c r="F1008" s="23" t="s">
        <v>421</v>
      </c>
      <c r="G1008" s="23" t="s">
        <v>14</v>
      </c>
      <c r="H1008" s="24">
        <v>850</v>
      </c>
    </row>
    <row r="1009" spans="1:8" x14ac:dyDescent="0.2">
      <c r="A1009" s="23">
        <v>1008</v>
      </c>
      <c r="B1009" s="23" t="s">
        <v>1429</v>
      </c>
      <c r="C1009" s="23">
        <v>4</v>
      </c>
      <c r="D1009" s="23">
        <v>32</v>
      </c>
      <c r="E1009" s="23" t="s">
        <v>17</v>
      </c>
      <c r="F1009" s="23" t="s">
        <v>392</v>
      </c>
      <c r="G1009" s="23" t="s">
        <v>246</v>
      </c>
      <c r="H1009" s="24">
        <v>350</v>
      </c>
    </row>
    <row r="1010" spans="1:8" x14ac:dyDescent="0.2">
      <c r="A1010" s="23">
        <v>1009</v>
      </c>
      <c r="B1010" s="23" t="s">
        <v>1430</v>
      </c>
      <c r="C1010" s="23">
        <v>3.7</v>
      </c>
      <c r="D1010" s="23">
        <v>32</v>
      </c>
      <c r="E1010" s="23" t="s">
        <v>17</v>
      </c>
      <c r="F1010" s="23" t="s">
        <v>257</v>
      </c>
      <c r="G1010" s="23" t="s">
        <v>144</v>
      </c>
      <c r="H1010" s="24">
        <v>150</v>
      </c>
    </row>
    <row r="1011" spans="1:8" x14ac:dyDescent="0.2">
      <c r="A1011" s="23">
        <v>1010</v>
      </c>
      <c r="B1011" s="23" t="s">
        <v>1431</v>
      </c>
      <c r="C1011" s="23">
        <v>3.9</v>
      </c>
      <c r="D1011" s="23">
        <v>32</v>
      </c>
      <c r="E1011" s="23" t="s">
        <v>17</v>
      </c>
      <c r="F1011" s="23" t="s">
        <v>251</v>
      </c>
      <c r="G1011" s="23" t="s">
        <v>19</v>
      </c>
      <c r="H1011" s="24">
        <v>350</v>
      </c>
    </row>
    <row r="1012" spans="1:8" x14ac:dyDescent="0.2">
      <c r="A1012" s="23">
        <v>1011</v>
      </c>
      <c r="B1012" s="23" t="s">
        <v>1432</v>
      </c>
      <c r="C1012" s="23">
        <v>3.1</v>
      </c>
      <c r="D1012" s="23">
        <v>32</v>
      </c>
      <c r="E1012" s="23" t="s">
        <v>17</v>
      </c>
      <c r="F1012" s="23" t="s">
        <v>444</v>
      </c>
      <c r="G1012" s="23" t="s">
        <v>74</v>
      </c>
      <c r="H1012" s="24">
        <v>150</v>
      </c>
    </row>
    <row r="1013" spans="1:8" x14ac:dyDescent="0.2">
      <c r="A1013" s="23">
        <v>1012</v>
      </c>
      <c r="B1013" s="23" t="s">
        <v>1433</v>
      </c>
      <c r="C1013" s="23">
        <v>4.3</v>
      </c>
      <c r="D1013" s="23">
        <v>32</v>
      </c>
      <c r="E1013" s="23" t="s">
        <v>17</v>
      </c>
      <c r="F1013" s="23" t="s">
        <v>439</v>
      </c>
      <c r="G1013" s="23" t="s">
        <v>27</v>
      </c>
      <c r="H1013" s="24">
        <v>18568</v>
      </c>
    </row>
    <row r="1014" spans="1:8" x14ac:dyDescent="0.2">
      <c r="A1014" s="23">
        <v>1013</v>
      </c>
      <c r="B1014" s="23" t="s">
        <v>1434</v>
      </c>
      <c r="C1014" s="23">
        <v>2.5</v>
      </c>
      <c r="D1014" s="23">
        <v>32</v>
      </c>
      <c r="E1014" s="23" t="s">
        <v>17</v>
      </c>
      <c r="F1014" s="23" t="s">
        <v>421</v>
      </c>
      <c r="G1014" s="23" t="s">
        <v>27</v>
      </c>
      <c r="H1014" s="24">
        <v>18568</v>
      </c>
    </row>
    <row r="1015" spans="1:8" x14ac:dyDescent="0.2">
      <c r="A1015" s="23">
        <v>1014</v>
      </c>
      <c r="B1015" s="23" t="s">
        <v>1435</v>
      </c>
      <c r="C1015" s="23">
        <v>4</v>
      </c>
      <c r="D1015" s="23">
        <v>32</v>
      </c>
      <c r="E1015" s="23" t="s">
        <v>8</v>
      </c>
      <c r="F1015" s="23" t="s">
        <v>421</v>
      </c>
      <c r="G1015" s="23" t="s">
        <v>199</v>
      </c>
      <c r="H1015" s="24">
        <v>850</v>
      </c>
    </row>
    <row r="1016" spans="1:8" x14ac:dyDescent="0.2">
      <c r="A1016" s="23">
        <v>1015</v>
      </c>
      <c r="B1016" s="23" t="s">
        <v>1436</v>
      </c>
      <c r="C1016" s="23">
        <v>3.9</v>
      </c>
      <c r="D1016" s="23">
        <v>32</v>
      </c>
      <c r="E1016" s="23" t="s">
        <v>17</v>
      </c>
      <c r="F1016" s="23" t="s">
        <v>393</v>
      </c>
      <c r="G1016" s="23" t="s">
        <v>116</v>
      </c>
      <c r="H1016" s="24">
        <v>150</v>
      </c>
    </row>
    <row r="1017" spans="1:8" x14ac:dyDescent="0.2">
      <c r="A1017" s="23">
        <v>1016</v>
      </c>
      <c r="B1017" s="23" t="s">
        <v>1437</v>
      </c>
      <c r="C1017" s="23">
        <v>2.9</v>
      </c>
      <c r="D1017" s="23">
        <v>32</v>
      </c>
      <c r="E1017" s="23" t="s">
        <v>17</v>
      </c>
      <c r="F1017" s="23" t="s">
        <v>452</v>
      </c>
      <c r="G1017" s="23" t="s">
        <v>86</v>
      </c>
      <c r="H1017" s="24">
        <v>150</v>
      </c>
    </row>
    <row r="1018" spans="1:8" x14ac:dyDescent="0.2">
      <c r="A1018" s="23">
        <v>1017</v>
      </c>
      <c r="B1018" s="23" t="s">
        <v>1438</v>
      </c>
      <c r="C1018" s="23">
        <v>4.3</v>
      </c>
      <c r="D1018" s="23">
        <v>32</v>
      </c>
      <c r="E1018" s="23" t="s">
        <v>17</v>
      </c>
      <c r="F1018" s="23" t="s">
        <v>425</v>
      </c>
      <c r="G1018" s="23" t="s">
        <v>36</v>
      </c>
      <c r="H1018" s="24">
        <v>350</v>
      </c>
    </row>
    <row r="1019" spans="1:8" x14ac:dyDescent="0.2">
      <c r="A1019" s="23">
        <v>1018</v>
      </c>
      <c r="B1019" s="23" t="s">
        <v>1439</v>
      </c>
      <c r="C1019" s="23">
        <v>4.5</v>
      </c>
      <c r="D1019" s="23">
        <v>32</v>
      </c>
      <c r="E1019" s="23" t="s">
        <v>17</v>
      </c>
      <c r="F1019" s="23" t="s">
        <v>257</v>
      </c>
      <c r="G1019" s="23" t="s">
        <v>99</v>
      </c>
      <c r="H1019" s="24">
        <v>150</v>
      </c>
    </row>
    <row r="1020" spans="1:8" x14ac:dyDescent="0.2">
      <c r="A1020" s="23">
        <v>1019</v>
      </c>
      <c r="B1020" s="23" t="s">
        <v>1440</v>
      </c>
      <c r="C1020" s="23">
        <v>2.5</v>
      </c>
      <c r="D1020" s="23">
        <v>32</v>
      </c>
      <c r="E1020" s="23" t="s">
        <v>17</v>
      </c>
      <c r="F1020" s="23" t="s">
        <v>421</v>
      </c>
      <c r="G1020" s="23" t="s">
        <v>27</v>
      </c>
      <c r="H1020" s="24">
        <v>18568</v>
      </c>
    </row>
    <row r="1021" spans="1:8" x14ac:dyDescent="0.2">
      <c r="A1021" s="23">
        <v>1020</v>
      </c>
      <c r="B1021" s="23" t="s">
        <v>1441</v>
      </c>
      <c r="C1021" s="23">
        <v>3.1</v>
      </c>
      <c r="D1021" s="23">
        <v>32</v>
      </c>
      <c r="E1021" s="23" t="s">
        <v>17</v>
      </c>
      <c r="F1021" s="23" t="s">
        <v>444</v>
      </c>
      <c r="G1021" s="23" t="s">
        <v>74</v>
      </c>
      <c r="H1021" s="24">
        <v>150</v>
      </c>
    </row>
    <row r="1022" spans="1:8" x14ac:dyDescent="0.2">
      <c r="A1022" s="23">
        <v>1021</v>
      </c>
      <c r="B1022" s="23" t="s">
        <v>1442</v>
      </c>
      <c r="C1022" s="23">
        <v>3.9</v>
      </c>
      <c r="D1022" s="23">
        <v>32</v>
      </c>
      <c r="E1022" s="23" t="s">
        <v>17</v>
      </c>
      <c r="F1022" s="23" t="s">
        <v>393</v>
      </c>
      <c r="G1022" s="23" t="s">
        <v>116</v>
      </c>
      <c r="H1022" s="24">
        <v>150</v>
      </c>
    </row>
    <row r="1023" spans="1:8" x14ac:dyDescent="0.2">
      <c r="A1023" s="23">
        <v>1022</v>
      </c>
      <c r="B1023" s="23" t="s">
        <v>1443</v>
      </c>
      <c r="C1023" s="23">
        <v>4</v>
      </c>
      <c r="D1023" s="23">
        <v>32</v>
      </c>
      <c r="E1023" s="23" t="s">
        <v>8</v>
      </c>
      <c r="F1023" s="23" t="s">
        <v>421</v>
      </c>
      <c r="G1023" s="23" t="s">
        <v>199</v>
      </c>
      <c r="H1023" s="24">
        <v>850</v>
      </c>
    </row>
    <row r="1024" spans="1:8" x14ac:dyDescent="0.2">
      <c r="A1024" s="23">
        <v>1023</v>
      </c>
      <c r="B1024" s="23" t="s">
        <v>1444</v>
      </c>
      <c r="C1024" s="23">
        <v>4.3</v>
      </c>
      <c r="D1024" s="23">
        <v>32</v>
      </c>
      <c r="E1024" s="23" t="s">
        <v>17</v>
      </c>
      <c r="F1024" s="23" t="s">
        <v>293</v>
      </c>
      <c r="G1024" s="23" t="s">
        <v>60</v>
      </c>
      <c r="H1024" s="24">
        <v>150</v>
      </c>
    </row>
    <row r="1025" spans="1:8" x14ac:dyDescent="0.2">
      <c r="A1025" s="23">
        <v>1024</v>
      </c>
      <c r="B1025" s="23" t="s">
        <v>1445</v>
      </c>
      <c r="C1025" s="23">
        <v>3.9</v>
      </c>
      <c r="D1025" s="23">
        <v>32</v>
      </c>
      <c r="E1025" s="23" t="s">
        <v>17</v>
      </c>
      <c r="F1025" s="23" t="s">
        <v>505</v>
      </c>
      <c r="G1025" s="23" t="s">
        <v>165</v>
      </c>
      <c r="H1025" s="24">
        <v>150</v>
      </c>
    </row>
    <row r="1026" spans="1:8" x14ac:dyDescent="0.2">
      <c r="A1026" s="23">
        <v>1025</v>
      </c>
      <c r="B1026" s="23" t="s">
        <v>1446</v>
      </c>
      <c r="C1026" s="23">
        <v>3.6</v>
      </c>
      <c r="D1026" s="23">
        <v>32</v>
      </c>
      <c r="E1026" s="23" t="s">
        <v>169</v>
      </c>
      <c r="F1026" s="23" t="s">
        <v>439</v>
      </c>
      <c r="G1026" s="23" t="s">
        <v>113</v>
      </c>
      <c r="H1026" s="24">
        <v>150</v>
      </c>
    </row>
    <row r="1027" spans="1:8" x14ac:dyDescent="0.2">
      <c r="A1027" s="23">
        <v>1026</v>
      </c>
      <c r="B1027" s="23" t="s">
        <v>1447</v>
      </c>
      <c r="C1027" s="23">
        <v>4.0999999999999996</v>
      </c>
      <c r="D1027" s="23">
        <v>32</v>
      </c>
      <c r="E1027" s="23" t="s">
        <v>17</v>
      </c>
      <c r="F1027" s="23" t="s">
        <v>506</v>
      </c>
      <c r="G1027" s="23" t="s">
        <v>174</v>
      </c>
      <c r="H1027" s="24">
        <v>18568</v>
      </c>
    </row>
    <row r="1028" spans="1:8" x14ac:dyDescent="0.2">
      <c r="A1028" s="23">
        <v>1027</v>
      </c>
      <c r="B1028" s="23" t="s">
        <v>1448</v>
      </c>
      <c r="C1028" s="23">
        <v>3.7</v>
      </c>
      <c r="D1028" s="23">
        <v>32</v>
      </c>
      <c r="E1028" s="23" t="s">
        <v>17</v>
      </c>
      <c r="F1028" s="23" t="s">
        <v>257</v>
      </c>
      <c r="G1028" s="23" t="s">
        <v>144</v>
      </c>
      <c r="H1028" s="24">
        <v>150</v>
      </c>
    </row>
    <row r="1029" spans="1:8" x14ac:dyDescent="0.2">
      <c r="A1029" s="23">
        <v>1028</v>
      </c>
      <c r="B1029" s="23" t="s">
        <v>1449</v>
      </c>
      <c r="C1029" s="23">
        <v>3.5</v>
      </c>
      <c r="D1029" s="23">
        <v>31</v>
      </c>
      <c r="E1029" s="23" t="s">
        <v>17</v>
      </c>
      <c r="F1029" s="23" t="s">
        <v>229</v>
      </c>
      <c r="G1029" s="23" t="s">
        <v>103</v>
      </c>
      <c r="H1029" s="24">
        <v>850</v>
      </c>
    </row>
    <row r="1030" spans="1:8" x14ac:dyDescent="0.2">
      <c r="A1030" s="23">
        <v>1029</v>
      </c>
      <c r="B1030" s="23" t="s">
        <v>1450</v>
      </c>
      <c r="C1030" s="23">
        <v>3.9</v>
      </c>
      <c r="D1030" s="23">
        <v>31</v>
      </c>
      <c r="E1030" s="23" t="s">
        <v>17</v>
      </c>
      <c r="F1030" s="23" t="s">
        <v>257</v>
      </c>
      <c r="G1030" s="23" t="s">
        <v>74</v>
      </c>
      <c r="H1030" s="24">
        <v>150</v>
      </c>
    </row>
    <row r="1031" spans="1:8" x14ac:dyDescent="0.2">
      <c r="A1031" s="23">
        <v>1030</v>
      </c>
      <c r="B1031" s="23" t="s">
        <v>1451</v>
      </c>
      <c r="C1031" s="23">
        <v>3.7</v>
      </c>
      <c r="D1031" s="23">
        <v>31</v>
      </c>
      <c r="E1031" s="23" t="s">
        <v>17</v>
      </c>
      <c r="F1031" s="23" t="s">
        <v>421</v>
      </c>
      <c r="G1031" s="23" t="s">
        <v>60</v>
      </c>
      <c r="H1031" s="24">
        <v>350</v>
      </c>
    </row>
    <row r="1032" spans="1:8" x14ac:dyDescent="0.2">
      <c r="A1032" s="23">
        <v>1031</v>
      </c>
      <c r="B1032" s="23" t="s">
        <v>1452</v>
      </c>
      <c r="C1032" s="23">
        <v>4.5</v>
      </c>
      <c r="D1032" s="23">
        <v>31</v>
      </c>
      <c r="E1032" s="23" t="s">
        <v>17</v>
      </c>
      <c r="F1032" s="23" t="s">
        <v>507</v>
      </c>
      <c r="G1032" s="23" t="s">
        <v>160</v>
      </c>
      <c r="H1032" s="24">
        <v>3500</v>
      </c>
    </row>
    <row r="1033" spans="1:8" x14ac:dyDescent="0.2">
      <c r="A1033" s="23">
        <v>1032</v>
      </c>
      <c r="B1033" s="23" t="s">
        <v>1453</v>
      </c>
      <c r="C1033" s="23">
        <v>2.9</v>
      </c>
      <c r="D1033" s="23">
        <v>31</v>
      </c>
      <c r="E1033" s="23" t="s">
        <v>17</v>
      </c>
      <c r="F1033" s="23" t="s">
        <v>452</v>
      </c>
      <c r="G1033" s="23" t="s">
        <v>74</v>
      </c>
      <c r="H1033" s="24">
        <v>850</v>
      </c>
    </row>
    <row r="1034" spans="1:8" x14ac:dyDescent="0.2">
      <c r="A1034" s="23">
        <v>1033</v>
      </c>
      <c r="B1034" s="23" t="s">
        <v>1454</v>
      </c>
      <c r="C1034" s="23">
        <v>2.5</v>
      </c>
      <c r="D1034" s="23">
        <v>31</v>
      </c>
      <c r="E1034" s="23" t="s">
        <v>8</v>
      </c>
      <c r="F1034" s="23" t="s">
        <v>272</v>
      </c>
      <c r="G1034" s="23" t="s">
        <v>150</v>
      </c>
      <c r="H1034" s="24">
        <v>3500</v>
      </c>
    </row>
    <row r="1035" spans="1:8" x14ac:dyDescent="0.2">
      <c r="A1035" s="23">
        <v>1034</v>
      </c>
      <c r="B1035" s="23" t="s">
        <v>1455</v>
      </c>
      <c r="C1035" s="23">
        <v>3.2</v>
      </c>
      <c r="D1035" s="23">
        <v>31</v>
      </c>
      <c r="E1035" s="23" t="s">
        <v>8</v>
      </c>
      <c r="F1035" s="23" t="s">
        <v>258</v>
      </c>
      <c r="G1035" s="23" t="s">
        <v>83</v>
      </c>
      <c r="H1035" s="24">
        <v>350</v>
      </c>
    </row>
    <row r="1036" spans="1:8" x14ac:dyDescent="0.2">
      <c r="A1036" s="23">
        <v>1035</v>
      </c>
      <c r="B1036" s="23" t="s">
        <v>1456</v>
      </c>
      <c r="C1036" s="23">
        <v>3.9</v>
      </c>
      <c r="D1036" s="23">
        <v>31</v>
      </c>
      <c r="E1036" s="23" t="s">
        <v>8</v>
      </c>
      <c r="F1036" s="23" t="s">
        <v>188</v>
      </c>
      <c r="G1036" s="23" t="s">
        <v>52</v>
      </c>
      <c r="H1036" s="24">
        <v>75000</v>
      </c>
    </row>
    <row r="1037" spans="1:8" x14ac:dyDescent="0.2">
      <c r="A1037" s="23">
        <v>1036</v>
      </c>
      <c r="B1037" s="23" t="s">
        <v>1457</v>
      </c>
      <c r="C1037" s="23">
        <v>2.8</v>
      </c>
      <c r="D1037" s="23">
        <v>31</v>
      </c>
      <c r="E1037" s="23" t="s">
        <v>17</v>
      </c>
      <c r="F1037" s="23" t="s">
        <v>272</v>
      </c>
      <c r="G1037" s="23" t="s">
        <v>33</v>
      </c>
      <c r="H1037" s="24">
        <v>150</v>
      </c>
    </row>
    <row r="1038" spans="1:8" x14ac:dyDescent="0.2">
      <c r="A1038" s="23">
        <v>1037</v>
      </c>
      <c r="B1038" s="23" t="s">
        <v>1458</v>
      </c>
      <c r="C1038" s="23">
        <v>3.8</v>
      </c>
      <c r="D1038" s="23">
        <v>31</v>
      </c>
      <c r="E1038" s="23" t="s">
        <v>8</v>
      </c>
      <c r="F1038" s="23" t="s">
        <v>508</v>
      </c>
      <c r="G1038" s="23" t="s">
        <v>18</v>
      </c>
      <c r="H1038" s="24">
        <v>3500</v>
      </c>
    </row>
    <row r="1039" spans="1:8" x14ac:dyDescent="0.2">
      <c r="A1039" s="23">
        <v>1038</v>
      </c>
      <c r="B1039" s="23" t="s">
        <v>1459</v>
      </c>
      <c r="C1039" s="23">
        <v>4.3</v>
      </c>
      <c r="D1039" s="23">
        <v>31</v>
      </c>
      <c r="E1039" s="23" t="s">
        <v>8</v>
      </c>
      <c r="F1039" s="23" t="s">
        <v>270</v>
      </c>
      <c r="G1039" s="23" t="s">
        <v>32</v>
      </c>
      <c r="H1039" s="24">
        <v>350</v>
      </c>
    </row>
    <row r="1040" spans="1:8" x14ac:dyDescent="0.2">
      <c r="A1040" s="23">
        <v>1039</v>
      </c>
      <c r="B1040" s="23" t="s">
        <v>1460</v>
      </c>
      <c r="C1040" s="23">
        <v>2.8</v>
      </c>
      <c r="D1040" s="23">
        <v>31</v>
      </c>
      <c r="E1040" s="23" t="s">
        <v>8</v>
      </c>
      <c r="F1040" s="23" t="s">
        <v>394</v>
      </c>
      <c r="G1040" s="23" t="s">
        <v>153</v>
      </c>
      <c r="H1040" s="24">
        <v>150</v>
      </c>
    </row>
    <row r="1041" spans="1:8" x14ac:dyDescent="0.2">
      <c r="A1041" s="23">
        <v>1040</v>
      </c>
      <c r="B1041" s="23" t="s">
        <v>1461</v>
      </c>
      <c r="C1041" s="23">
        <v>4.4000000000000004</v>
      </c>
      <c r="D1041" s="23">
        <v>31</v>
      </c>
      <c r="E1041" s="23" t="s">
        <v>17</v>
      </c>
      <c r="F1041" s="23" t="s">
        <v>395</v>
      </c>
      <c r="G1041" s="23" t="s">
        <v>99</v>
      </c>
      <c r="H1041" s="24">
        <v>150</v>
      </c>
    </row>
    <row r="1042" spans="1:8" x14ac:dyDescent="0.2">
      <c r="A1042" s="23">
        <v>1041</v>
      </c>
      <c r="B1042" s="23" t="s">
        <v>1462</v>
      </c>
      <c r="C1042" s="23">
        <v>4.7</v>
      </c>
      <c r="D1042" s="23">
        <v>31</v>
      </c>
      <c r="E1042" s="23" t="s">
        <v>17</v>
      </c>
      <c r="F1042" s="23" t="s">
        <v>248</v>
      </c>
      <c r="G1042" s="23" t="s">
        <v>112</v>
      </c>
      <c r="H1042" s="24">
        <v>18568</v>
      </c>
    </row>
    <row r="1043" spans="1:8" x14ac:dyDescent="0.2">
      <c r="A1043" s="23">
        <v>1042</v>
      </c>
      <c r="B1043" s="23" t="s">
        <v>1463</v>
      </c>
      <c r="C1043" s="23">
        <v>4.2</v>
      </c>
      <c r="D1043" s="23">
        <v>31</v>
      </c>
      <c r="E1043" s="23" t="s">
        <v>17</v>
      </c>
      <c r="F1043" s="23" t="s">
        <v>421</v>
      </c>
      <c r="G1043" s="23" t="s">
        <v>112</v>
      </c>
      <c r="H1043" s="24">
        <v>150</v>
      </c>
    </row>
    <row r="1044" spans="1:8" x14ac:dyDescent="0.2">
      <c r="A1044" s="23">
        <v>1043</v>
      </c>
      <c r="B1044" s="23" t="s">
        <v>1464</v>
      </c>
      <c r="C1044" s="23">
        <v>3.9</v>
      </c>
      <c r="D1044" s="23">
        <v>31</v>
      </c>
      <c r="E1044" s="23" t="s">
        <v>17</v>
      </c>
      <c r="F1044" s="23" t="s">
        <v>272</v>
      </c>
      <c r="G1044" s="23" t="s">
        <v>105</v>
      </c>
      <c r="H1044" s="24">
        <v>350</v>
      </c>
    </row>
    <row r="1045" spans="1:8" x14ac:dyDescent="0.2">
      <c r="A1045" s="23">
        <v>1044</v>
      </c>
      <c r="B1045" s="23" t="s">
        <v>1465</v>
      </c>
      <c r="C1045" s="23">
        <v>3.7</v>
      </c>
      <c r="D1045" s="23">
        <v>31</v>
      </c>
      <c r="E1045" s="23" t="s">
        <v>17</v>
      </c>
      <c r="F1045" s="23" t="s">
        <v>268</v>
      </c>
      <c r="G1045" s="23" t="s">
        <v>18</v>
      </c>
      <c r="H1045" s="24">
        <v>150</v>
      </c>
    </row>
    <row r="1046" spans="1:8" x14ac:dyDescent="0.2">
      <c r="A1046" s="23">
        <v>1045</v>
      </c>
      <c r="B1046" s="23" t="s">
        <v>1466</v>
      </c>
      <c r="C1046" s="23">
        <v>3.9</v>
      </c>
      <c r="D1046" s="23">
        <v>31</v>
      </c>
      <c r="E1046" s="23" t="s">
        <v>17</v>
      </c>
      <c r="F1046" s="23" t="s">
        <v>421</v>
      </c>
      <c r="G1046" s="23" t="s">
        <v>57</v>
      </c>
      <c r="H1046" s="24">
        <v>850</v>
      </c>
    </row>
    <row r="1047" spans="1:8" x14ac:dyDescent="0.2">
      <c r="A1047" s="23">
        <v>1046</v>
      </c>
      <c r="B1047" s="23" t="s">
        <v>1467</v>
      </c>
      <c r="C1047" s="23">
        <v>4.4000000000000004</v>
      </c>
      <c r="D1047" s="23">
        <v>31</v>
      </c>
      <c r="E1047" s="23" t="s">
        <v>8</v>
      </c>
      <c r="F1047" s="23" t="s">
        <v>232</v>
      </c>
      <c r="G1047" s="23" t="s">
        <v>105</v>
      </c>
      <c r="H1047" s="24">
        <v>350</v>
      </c>
    </row>
    <row r="1048" spans="1:8" x14ac:dyDescent="0.2">
      <c r="A1048" s="23">
        <v>1047</v>
      </c>
      <c r="B1048" s="23" t="s">
        <v>1468</v>
      </c>
      <c r="C1048" s="23">
        <v>3.9</v>
      </c>
      <c r="D1048" s="23">
        <v>31</v>
      </c>
      <c r="E1048" s="23" t="s">
        <v>17</v>
      </c>
      <c r="F1048" s="23" t="s">
        <v>249</v>
      </c>
      <c r="G1048" s="23" t="s">
        <v>212</v>
      </c>
      <c r="H1048" s="24">
        <v>850</v>
      </c>
    </row>
    <row r="1049" spans="1:8" x14ac:dyDescent="0.2">
      <c r="A1049" s="23">
        <v>1048</v>
      </c>
      <c r="B1049" s="23" t="s">
        <v>1469</v>
      </c>
      <c r="C1049" s="23">
        <v>4.0999999999999996</v>
      </c>
      <c r="D1049" s="23">
        <v>31</v>
      </c>
      <c r="E1049" s="23" t="s">
        <v>17</v>
      </c>
      <c r="F1049" s="23" t="s">
        <v>428</v>
      </c>
      <c r="G1049" s="23" t="s">
        <v>33</v>
      </c>
      <c r="H1049" s="24">
        <v>18568</v>
      </c>
    </row>
    <row r="1050" spans="1:8" x14ac:dyDescent="0.2">
      <c r="A1050" s="23">
        <v>1049</v>
      </c>
      <c r="B1050" s="23" t="s">
        <v>1470</v>
      </c>
      <c r="C1050" s="23">
        <v>4.3</v>
      </c>
      <c r="D1050" s="23">
        <v>31</v>
      </c>
      <c r="E1050" s="23" t="s">
        <v>17</v>
      </c>
      <c r="F1050" s="23" t="s">
        <v>509</v>
      </c>
      <c r="G1050" s="23" t="s">
        <v>9</v>
      </c>
      <c r="H1050" s="24">
        <v>150</v>
      </c>
    </row>
    <row r="1051" spans="1:8" x14ac:dyDescent="0.2">
      <c r="A1051" s="23">
        <v>1050</v>
      </c>
      <c r="B1051" s="23" t="s">
        <v>1471</v>
      </c>
      <c r="C1051" s="23">
        <v>4.0999999999999996</v>
      </c>
      <c r="D1051" s="23">
        <v>31</v>
      </c>
      <c r="E1051" s="23" t="s">
        <v>17</v>
      </c>
      <c r="F1051" s="23" t="s">
        <v>510</v>
      </c>
      <c r="G1051" s="23" t="s">
        <v>83</v>
      </c>
      <c r="H1051" s="24">
        <v>45566</v>
      </c>
    </row>
    <row r="1052" spans="1:8" x14ac:dyDescent="0.2">
      <c r="A1052" s="23">
        <v>1051</v>
      </c>
      <c r="B1052" s="23" t="s">
        <v>1472</v>
      </c>
      <c r="C1052" s="23">
        <v>3.6</v>
      </c>
      <c r="D1052" s="23">
        <v>31</v>
      </c>
      <c r="E1052" s="23" t="s">
        <v>17</v>
      </c>
      <c r="F1052" s="23" t="s">
        <v>268</v>
      </c>
      <c r="G1052" s="23" t="s">
        <v>246</v>
      </c>
      <c r="H1052" s="24">
        <v>150</v>
      </c>
    </row>
    <row r="1053" spans="1:8" x14ac:dyDescent="0.2">
      <c r="A1053" s="23">
        <v>1052</v>
      </c>
      <c r="B1053" s="23" t="s">
        <v>1473</v>
      </c>
      <c r="C1053" s="23">
        <v>3.6</v>
      </c>
      <c r="D1053" s="23">
        <v>31</v>
      </c>
      <c r="E1053" s="23" t="s">
        <v>8</v>
      </c>
      <c r="F1053" s="23" t="s">
        <v>482</v>
      </c>
      <c r="G1053" s="23" t="s">
        <v>18</v>
      </c>
      <c r="H1053" s="24">
        <v>150</v>
      </c>
    </row>
    <row r="1054" spans="1:8" x14ac:dyDescent="0.2">
      <c r="A1054" s="23">
        <v>1053</v>
      </c>
      <c r="B1054" s="23" t="s">
        <v>1474</v>
      </c>
      <c r="C1054" s="23">
        <v>4.3</v>
      </c>
      <c r="D1054" s="23">
        <v>31</v>
      </c>
      <c r="E1054" s="23" t="s">
        <v>17</v>
      </c>
      <c r="F1054" s="23" t="s">
        <v>420</v>
      </c>
      <c r="G1054" s="23" t="s">
        <v>36</v>
      </c>
      <c r="H1054" s="24">
        <v>25000</v>
      </c>
    </row>
    <row r="1055" spans="1:8" x14ac:dyDescent="0.2">
      <c r="A1055" s="23">
        <v>1054</v>
      </c>
      <c r="B1055" s="23" t="s">
        <v>1475</v>
      </c>
      <c r="C1055" s="23">
        <v>4.4000000000000004</v>
      </c>
      <c r="D1055" s="23">
        <v>31</v>
      </c>
      <c r="E1055" s="23" t="s">
        <v>8</v>
      </c>
      <c r="F1055" s="23" t="s">
        <v>247</v>
      </c>
      <c r="G1055" s="23" t="s">
        <v>160</v>
      </c>
      <c r="H1055" s="24">
        <v>150</v>
      </c>
    </row>
    <row r="1056" spans="1:8" x14ac:dyDescent="0.2">
      <c r="A1056" s="23">
        <v>1055</v>
      </c>
      <c r="B1056" s="23" t="s">
        <v>1476</v>
      </c>
      <c r="C1056" s="23">
        <v>4.5999999999999996</v>
      </c>
      <c r="D1056" s="23">
        <v>30</v>
      </c>
      <c r="E1056" s="23" t="s">
        <v>17</v>
      </c>
      <c r="F1056" s="23" t="s">
        <v>428</v>
      </c>
      <c r="G1056" s="23" t="s">
        <v>216</v>
      </c>
      <c r="H1056" s="24">
        <v>850</v>
      </c>
    </row>
    <row r="1057" spans="1:8" x14ac:dyDescent="0.2">
      <c r="A1057" s="23">
        <v>1056</v>
      </c>
      <c r="B1057" s="23" t="s">
        <v>1477</v>
      </c>
      <c r="C1057" s="23">
        <v>3.5</v>
      </c>
      <c r="D1057" s="23">
        <v>30</v>
      </c>
      <c r="E1057" s="23" t="s">
        <v>17</v>
      </c>
      <c r="F1057" s="23" t="s">
        <v>500</v>
      </c>
      <c r="G1057" s="23" t="s">
        <v>36</v>
      </c>
      <c r="H1057" s="24">
        <v>150</v>
      </c>
    </row>
    <row r="1058" spans="1:8" x14ac:dyDescent="0.2">
      <c r="A1058" s="23">
        <v>1057</v>
      </c>
      <c r="B1058" s="23" t="s">
        <v>1478</v>
      </c>
      <c r="C1058" s="23">
        <v>4</v>
      </c>
      <c r="D1058" s="23">
        <v>30</v>
      </c>
      <c r="E1058" s="23" t="s">
        <v>17</v>
      </c>
      <c r="F1058" s="23" t="s">
        <v>229</v>
      </c>
      <c r="G1058" s="23" t="s">
        <v>113</v>
      </c>
      <c r="H1058" s="24">
        <v>150</v>
      </c>
    </row>
    <row r="1059" spans="1:8" x14ac:dyDescent="0.2">
      <c r="A1059" s="23">
        <v>1058</v>
      </c>
      <c r="B1059" s="23" t="s">
        <v>1479</v>
      </c>
      <c r="C1059" s="23">
        <v>4</v>
      </c>
      <c r="D1059" s="23">
        <v>30</v>
      </c>
      <c r="E1059" s="23" t="s">
        <v>8</v>
      </c>
      <c r="F1059" s="23" t="s">
        <v>484</v>
      </c>
      <c r="G1059" s="23" t="s">
        <v>66</v>
      </c>
      <c r="H1059" s="24">
        <v>350</v>
      </c>
    </row>
    <row r="1060" spans="1:8" x14ac:dyDescent="0.2">
      <c r="A1060" s="23">
        <v>1059</v>
      </c>
      <c r="B1060" s="23" t="s">
        <v>1480</v>
      </c>
      <c r="C1060" s="23">
        <v>4.4000000000000004</v>
      </c>
      <c r="D1060" s="23">
        <v>30</v>
      </c>
      <c r="E1060" s="23" t="s">
        <v>17</v>
      </c>
      <c r="F1060" s="23" t="s">
        <v>421</v>
      </c>
      <c r="G1060" s="23" t="s">
        <v>87</v>
      </c>
      <c r="H1060" s="24">
        <v>150</v>
      </c>
    </row>
    <row r="1061" spans="1:8" x14ac:dyDescent="0.2">
      <c r="A1061" s="23">
        <v>1060</v>
      </c>
      <c r="B1061" s="23" t="s">
        <v>1481</v>
      </c>
      <c r="C1061" s="23">
        <v>2.6</v>
      </c>
      <c r="D1061" s="23">
        <v>30</v>
      </c>
      <c r="E1061" s="23" t="s">
        <v>17</v>
      </c>
      <c r="F1061" s="23" t="s">
        <v>249</v>
      </c>
      <c r="G1061" s="23" t="s">
        <v>86</v>
      </c>
      <c r="H1061" s="24">
        <v>150</v>
      </c>
    </row>
    <row r="1062" spans="1:8" x14ac:dyDescent="0.2">
      <c r="A1062" s="23">
        <v>1061</v>
      </c>
      <c r="B1062" s="23" t="s">
        <v>1482</v>
      </c>
      <c r="C1062" s="23">
        <v>4.2</v>
      </c>
      <c r="D1062" s="23">
        <v>30</v>
      </c>
      <c r="E1062" s="23" t="s">
        <v>17</v>
      </c>
      <c r="F1062" s="23" t="s">
        <v>421</v>
      </c>
      <c r="G1062" s="23" t="s">
        <v>18</v>
      </c>
      <c r="H1062" s="24">
        <v>350</v>
      </c>
    </row>
    <row r="1063" spans="1:8" x14ac:dyDescent="0.2">
      <c r="A1063" s="23">
        <v>1062</v>
      </c>
      <c r="B1063" s="23" t="s">
        <v>1483</v>
      </c>
      <c r="C1063" s="23">
        <v>4.2</v>
      </c>
      <c r="D1063" s="23">
        <v>30</v>
      </c>
      <c r="E1063" s="23" t="s">
        <v>17</v>
      </c>
      <c r="F1063" s="23" t="s">
        <v>511</v>
      </c>
      <c r="G1063" s="23" t="s">
        <v>124</v>
      </c>
      <c r="H1063" s="24">
        <v>3500</v>
      </c>
    </row>
    <row r="1064" spans="1:8" x14ac:dyDescent="0.2">
      <c r="A1064" s="23">
        <v>1063</v>
      </c>
      <c r="B1064" s="23" t="s">
        <v>1484</v>
      </c>
      <c r="C1064" s="23">
        <v>4.4000000000000004</v>
      </c>
      <c r="D1064" s="23">
        <v>30</v>
      </c>
      <c r="E1064" s="23" t="s">
        <v>17</v>
      </c>
      <c r="F1064" s="23" t="s">
        <v>428</v>
      </c>
      <c r="G1064" s="23" t="s">
        <v>199</v>
      </c>
      <c r="H1064" s="24">
        <v>350</v>
      </c>
    </row>
    <row r="1065" spans="1:8" x14ac:dyDescent="0.2">
      <c r="A1065" s="23">
        <v>1064</v>
      </c>
      <c r="B1065" s="23" t="s">
        <v>1485</v>
      </c>
      <c r="C1065" s="23">
        <v>3.4</v>
      </c>
      <c r="D1065" s="23">
        <v>30</v>
      </c>
      <c r="E1065" s="23" t="s">
        <v>17</v>
      </c>
      <c r="F1065" s="23" t="s">
        <v>249</v>
      </c>
      <c r="G1065" s="23" t="s">
        <v>18</v>
      </c>
      <c r="H1065" s="24">
        <v>18568</v>
      </c>
    </row>
    <row r="1066" spans="1:8" x14ac:dyDescent="0.2">
      <c r="A1066" s="23">
        <v>1065</v>
      </c>
      <c r="B1066" s="23" t="s">
        <v>1486</v>
      </c>
      <c r="C1066" s="23">
        <v>3.6</v>
      </c>
      <c r="D1066" s="23">
        <v>30</v>
      </c>
      <c r="E1066" s="23" t="s">
        <v>17</v>
      </c>
      <c r="F1066" s="23" t="s">
        <v>461</v>
      </c>
      <c r="G1066" s="23" t="s">
        <v>83</v>
      </c>
      <c r="H1066" s="24">
        <v>150</v>
      </c>
    </row>
    <row r="1067" spans="1:8" x14ac:dyDescent="0.2">
      <c r="A1067" s="23">
        <v>1066</v>
      </c>
      <c r="B1067" s="23" t="s">
        <v>1487</v>
      </c>
      <c r="C1067" s="23">
        <v>4.0999999999999996</v>
      </c>
      <c r="D1067" s="23">
        <v>30</v>
      </c>
      <c r="E1067" s="23" t="s">
        <v>17</v>
      </c>
      <c r="F1067" s="23" t="s">
        <v>257</v>
      </c>
      <c r="G1067" s="23" t="s">
        <v>29</v>
      </c>
      <c r="H1067" s="24">
        <v>350</v>
      </c>
    </row>
    <row r="1068" spans="1:8" x14ac:dyDescent="0.2">
      <c r="A1068" s="23">
        <v>1067</v>
      </c>
      <c r="B1068" s="23" t="s">
        <v>1488</v>
      </c>
      <c r="C1068" s="23">
        <v>4.0999999999999996</v>
      </c>
      <c r="D1068" s="23">
        <v>30</v>
      </c>
      <c r="E1068" s="23" t="s">
        <v>17</v>
      </c>
      <c r="F1068" s="23" t="s">
        <v>452</v>
      </c>
      <c r="G1068" s="23" t="s">
        <v>96</v>
      </c>
      <c r="H1068" s="24">
        <v>150</v>
      </c>
    </row>
    <row r="1069" spans="1:8" x14ac:dyDescent="0.2">
      <c r="A1069" s="23">
        <v>1068</v>
      </c>
      <c r="B1069" s="23" t="s">
        <v>1489</v>
      </c>
      <c r="C1069" s="23">
        <v>4.3</v>
      </c>
      <c r="D1069" s="23">
        <v>30</v>
      </c>
      <c r="E1069" s="23" t="s">
        <v>17</v>
      </c>
      <c r="F1069" s="23" t="s">
        <v>270</v>
      </c>
      <c r="G1069" s="23" t="s">
        <v>45</v>
      </c>
      <c r="H1069" s="24">
        <v>150</v>
      </c>
    </row>
    <row r="1070" spans="1:8" x14ac:dyDescent="0.2">
      <c r="A1070" s="23">
        <v>1069</v>
      </c>
      <c r="B1070" s="23" t="s">
        <v>1490</v>
      </c>
      <c r="C1070" s="23">
        <v>3.2</v>
      </c>
      <c r="D1070" s="23">
        <v>30</v>
      </c>
      <c r="E1070" s="23" t="s">
        <v>17</v>
      </c>
      <c r="F1070" s="23" t="s">
        <v>435</v>
      </c>
      <c r="G1070" s="23" t="s">
        <v>60</v>
      </c>
      <c r="H1070" s="24">
        <v>18568</v>
      </c>
    </row>
    <row r="1071" spans="1:8" x14ac:dyDescent="0.2">
      <c r="A1071" s="23">
        <v>1070</v>
      </c>
      <c r="B1071" s="23" t="s">
        <v>1491</v>
      </c>
      <c r="C1071" s="23">
        <v>3.9</v>
      </c>
      <c r="D1071" s="23">
        <v>30</v>
      </c>
      <c r="E1071" s="23" t="s">
        <v>17</v>
      </c>
      <c r="F1071" s="23" t="s">
        <v>249</v>
      </c>
      <c r="G1071" s="23" t="s">
        <v>103</v>
      </c>
      <c r="H1071" s="24">
        <v>3500</v>
      </c>
    </row>
    <row r="1072" spans="1:8" x14ac:dyDescent="0.2">
      <c r="A1072" s="23">
        <v>1071</v>
      </c>
      <c r="B1072" s="23" t="s">
        <v>1492</v>
      </c>
      <c r="C1072" s="23">
        <v>2.7</v>
      </c>
      <c r="D1072" s="23">
        <v>30</v>
      </c>
      <c r="E1072" s="23" t="s">
        <v>8</v>
      </c>
      <c r="F1072" s="23" t="s">
        <v>284</v>
      </c>
      <c r="G1072" s="23" t="s">
        <v>105</v>
      </c>
      <c r="H1072" s="24">
        <v>350</v>
      </c>
    </row>
    <row r="1073" spans="1:8" x14ac:dyDescent="0.2">
      <c r="A1073" s="23">
        <v>1072</v>
      </c>
      <c r="B1073" s="23" t="s">
        <v>1493</v>
      </c>
      <c r="C1073" s="23">
        <v>3.3</v>
      </c>
      <c r="D1073" s="23">
        <v>30</v>
      </c>
      <c r="E1073" s="23" t="s">
        <v>17</v>
      </c>
      <c r="F1073" s="23" t="s">
        <v>428</v>
      </c>
      <c r="G1073" s="23" t="s">
        <v>18</v>
      </c>
      <c r="H1073" s="24">
        <v>150</v>
      </c>
    </row>
    <row r="1074" spans="1:8" x14ac:dyDescent="0.2">
      <c r="A1074" s="23">
        <v>1073</v>
      </c>
      <c r="B1074" s="23" t="s">
        <v>1494</v>
      </c>
      <c r="C1074" s="23">
        <v>3.3</v>
      </c>
      <c r="D1074" s="23">
        <v>30</v>
      </c>
      <c r="E1074" s="23" t="s">
        <v>17</v>
      </c>
      <c r="F1074" s="23" t="s">
        <v>421</v>
      </c>
      <c r="G1074" s="23" t="s">
        <v>39</v>
      </c>
      <c r="H1074" s="24">
        <v>350</v>
      </c>
    </row>
    <row r="1075" spans="1:8" x14ac:dyDescent="0.2">
      <c r="A1075" s="23">
        <v>1074</v>
      </c>
      <c r="B1075" s="23" t="s">
        <v>1495</v>
      </c>
      <c r="C1075" s="23">
        <v>3.6</v>
      </c>
      <c r="D1075" s="23">
        <v>286</v>
      </c>
      <c r="E1075" s="23" t="s">
        <v>17</v>
      </c>
      <c r="F1075" s="23" t="s">
        <v>257</v>
      </c>
      <c r="G1075" s="23" t="s">
        <v>86</v>
      </c>
      <c r="H1075" s="24">
        <v>150</v>
      </c>
    </row>
    <row r="1076" spans="1:8" x14ac:dyDescent="0.2">
      <c r="A1076" s="23">
        <v>1075</v>
      </c>
      <c r="B1076" s="23" t="s">
        <v>1496</v>
      </c>
      <c r="C1076" s="23">
        <v>3.6</v>
      </c>
      <c r="D1076" s="23">
        <v>29</v>
      </c>
      <c r="E1076" s="23" t="s">
        <v>17</v>
      </c>
      <c r="F1076" s="23" t="s">
        <v>232</v>
      </c>
      <c r="G1076" s="23" t="s">
        <v>187</v>
      </c>
      <c r="H1076" s="24">
        <v>150</v>
      </c>
    </row>
    <row r="1077" spans="1:8" x14ac:dyDescent="0.2">
      <c r="A1077" s="23">
        <v>1076</v>
      </c>
      <c r="B1077" s="23" t="s">
        <v>1497</v>
      </c>
      <c r="C1077" s="23">
        <v>4</v>
      </c>
      <c r="D1077" s="23">
        <v>29</v>
      </c>
      <c r="E1077" s="23" t="s">
        <v>17</v>
      </c>
      <c r="F1077" s="23" t="s">
        <v>421</v>
      </c>
      <c r="G1077" s="23" t="s">
        <v>33</v>
      </c>
      <c r="H1077" s="24">
        <v>850</v>
      </c>
    </row>
    <row r="1078" spans="1:8" x14ac:dyDescent="0.2">
      <c r="A1078" s="23">
        <v>1077</v>
      </c>
      <c r="B1078" s="23" t="s">
        <v>1498</v>
      </c>
      <c r="C1078" s="23">
        <v>4.7</v>
      </c>
      <c r="D1078" s="23">
        <v>29</v>
      </c>
      <c r="E1078" s="23" t="s">
        <v>17</v>
      </c>
      <c r="F1078" s="23" t="s">
        <v>431</v>
      </c>
      <c r="G1078" s="23" t="s">
        <v>74</v>
      </c>
      <c r="H1078" s="24">
        <v>3500</v>
      </c>
    </row>
    <row r="1079" spans="1:8" x14ac:dyDescent="0.2">
      <c r="A1079" s="23">
        <v>1078</v>
      </c>
      <c r="B1079" s="23" t="s">
        <v>1499</v>
      </c>
      <c r="C1079" s="23">
        <v>4.4000000000000004</v>
      </c>
      <c r="D1079" s="23">
        <v>29</v>
      </c>
      <c r="E1079" s="23" t="s">
        <v>17</v>
      </c>
      <c r="F1079" s="23" t="s">
        <v>452</v>
      </c>
      <c r="G1079" s="23" t="s">
        <v>187</v>
      </c>
      <c r="H1079" s="24">
        <v>850</v>
      </c>
    </row>
    <row r="1080" spans="1:8" x14ac:dyDescent="0.2">
      <c r="A1080" s="23">
        <v>1079</v>
      </c>
      <c r="B1080" s="23" t="s">
        <v>1500</v>
      </c>
      <c r="C1080" s="23">
        <v>3.2</v>
      </c>
      <c r="D1080" s="23">
        <v>29</v>
      </c>
      <c r="E1080" s="23" t="s">
        <v>17</v>
      </c>
      <c r="F1080" s="23" t="s">
        <v>418</v>
      </c>
      <c r="G1080" s="23" t="s">
        <v>22</v>
      </c>
      <c r="H1080" s="24">
        <v>18568</v>
      </c>
    </row>
    <row r="1081" spans="1:8" x14ac:dyDescent="0.2">
      <c r="A1081" s="23">
        <v>1080</v>
      </c>
      <c r="B1081" s="23" t="s">
        <v>1501</v>
      </c>
      <c r="C1081" s="23">
        <v>3.8</v>
      </c>
      <c r="D1081" s="23">
        <v>29</v>
      </c>
      <c r="E1081" s="23" t="s">
        <v>17</v>
      </c>
      <c r="F1081" s="23" t="s">
        <v>444</v>
      </c>
      <c r="G1081" s="23" t="s">
        <v>70</v>
      </c>
      <c r="H1081" s="24">
        <v>350</v>
      </c>
    </row>
    <row r="1082" spans="1:8" x14ac:dyDescent="0.2">
      <c r="A1082" s="23">
        <v>1081</v>
      </c>
      <c r="B1082" s="23" t="s">
        <v>1502</v>
      </c>
      <c r="C1082" s="23">
        <v>3.9</v>
      </c>
      <c r="D1082" s="23">
        <v>29</v>
      </c>
      <c r="E1082" s="23" t="s">
        <v>17</v>
      </c>
      <c r="F1082" s="23" t="s">
        <v>250</v>
      </c>
      <c r="G1082" s="23" t="s">
        <v>96</v>
      </c>
      <c r="H1082" s="24">
        <v>3500</v>
      </c>
    </row>
    <row r="1083" spans="1:8" x14ac:dyDescent="0.2">
      <c r="A1083" s="23">
        <v>1082</v>
      </c>
      <c r="B1083" s="23" t="s">
        <v>1503</v>
      </c>
      <c r="C1083" s="23">
        <v>3.8</v>
      </c>
      <c r="D1083" s="23">
        <v>29</v>
      </c>
      <c r="E1083" s="23" t="s">
        <v>17</v>
      </c>
      <c r="F1083" s="23" t="s">
        <v>396</v>
      </c>
      <c r="G1083" s="23" t="s">
        <v>50</v>
      </c>
      <c r="H1083" s="24">
        <v>150</v>
      </c>
    </row>
    <row r="1084" spans="1:8" x14ac:dyDescent="0.2">
      <c r="A1084" s="23">
        <v>1083</v>
      </c>
      <c r="B1084" s="23" t="s">
        <v>1504</v>
      </c>
      <c r="C1084" s="23">
        <v>3.7</v>
      </c>
      <c r="D1084" s="23">
        <v>29</v>
      </c>
      <c r="E1084" s="23" t="s">
        <v>17</v>
      </c>
      <c r="F1084" s="23" t="s">
        <v>257</v>
      </c>
      <c r="G1084" s="23" t="s">
        <v>60</v>
      </c>
      <c r="H1084" s="24">
        <v>18568</v>
      </c>
    </row>
    <row r="1085" spans="1:8" x14ac:dyDescent="0.2">
      <c r="A1085" s="23">
        <v>1084</v>
      </c>
      <c r="B1085" s="23" t="s">
        <v>1505</v>
      </c>
      <c r="C1085" s="23">
        <v>3</v>
      </c>
      <c r="D1085" s="23">
        <v>29</v>
      </c>
      <c r="E1085" s="23" t="s">
        <v>17</v>
      </c>
      <c r="F1085" s="23" t="s">
        <v>272</v>
      </c>
      <c r="G1085" s="23" t="s">
        <v>99</v>
      </c>
      <c r="H1085" s="24">
        <v>18568</v>
      </c>
    </row>
    <row r="1086" spans="1:8" x14ac:dyDescent="0.2">
      <c r="A1086" s="23">
        <v>1085</v>
      </c>
      <c r="B1086" s="23" t="s">
        <v>1506</v>
      </c>
      <c r="C1086" s="23">
        <v>4.0999999999999996</v>
      </c>
      <c r="D1086" s="23">
        <v>29</v>
      </c>
      <c r="E1086" s="23" t="s">
        <v>17</v>
      </c>
      <c r="F1086" s="23" t="s">
        <v>421</v>
      </c>
      <c r="G1086" s="23" t="s">
        <v>237</v>
      </c>
      <c r="H1086" s="24">
        <v>350</v>
      </c>
    </row>
    <row r="1087" spans="1:8" x14ac:dyDescent="0.2">
      <c r="A1087" s="23">
        <v>1086</v>
      </c>
      <c r="B1087" s="23" t="s">
        <v>1507</v>
      </c>
      <c r="C1087" s="23">
        <v>3.6</v>
      </c>
      <c r="D1087" s="23">
        <v>29</v>
      </c>
      <c r="E1087" s="23" t="s">
        <v>8</v>
      </c>
      <c r="F1087" s="23" t="s">
        <v>249</v>
      </c>
      <c r="G1087" s="23" t="s">
        <v>66</v>
      </c>
      <c r="H1087" s="24">
        <v>150</v>
      </c>
    </row>
    <row r="1088" spans="1:8" x14ac:dyDescent="0.2">
      <c r="A1088" s="23">
        <v>1087</v>
      </c>
      <c r="B1088" s="23" t="s">
        <v>1508</v>
      </c>
      <c r="C1088" s="23">
        <v>4.8</v>
      </c>
      <c r="D1088" s="23">
        <v>29</v>
      </c>
      <c r="E1088" s="23" t="s">
        <v>8</v>
      </c>
      <c r="F1088" s="23" t="s">
        <v>421</v>
      </c>
      <c r="G1088" s="23" t="s">
        <v>64</v>
      </c>
      <c r="H1088" s="24">
        <v>350</v>
      </c>
    </row>
    <row r="1089" spans="1:8" x14ac:dyDescent="0.2">
      <c r="A1089" s="23">
        <v>1088</v>
      </c>
      <c r="B1089" s="23" t="s">
        <v>1509</v>
      </c>
      <c r="C1089" s="23">
        <v>3.9</v>
      </c>
      <c r="D1089" s="23">
        <v>29</v>
      </c>
      <c r="E1089" s="23" t="s">
        <v>17</v>
      </c>
      <c r="F1089" s="23" t="s">
        <v>250</v>
      </c>
      <c r="G1089" s="23" t="s">
        <v>96</v>
      </c>
      <c r="H1089" s="24">
        <v>3500</v>
      </c>
    </row>
    <row r="1090" spans="1:8" x14ac:dyDescent="0.2">
      <c r="A1090" s="23">
        <v>1089</v>
      </c>
      <c r="B1090" s="23" t="s">
        <v>1510</v>
      </c>
      <c r="C1090" s="23">
        <v>3.8</v>
      </c>
      <c r="D1090" s="23">
        <v>29</v>
      </c>
      <c r="E1090" s="23" t="s">
        <v>17</v>
      </c>
      <c r="F1090" s="23" t="s">
        <v>396</v>
      </c>
      <c r="G1090" s="23" t="s">
        <v>50</v>
      </c>
      <c r="H1090" s="24">
        <v>150</v>
      </c>
    </row>
    <row r="1091" spans="1:8" x14ac:dyDescent="0.2">
      <c r="A1091" s="23">
        <v>1090</v>
      </c>
      <c r="B1091" s="23" t="s">
        <v>1511</v>
      </c>
      <c r="C1091" s="23">
        <v>3.7</v>
      </c>
      <c r="D1091" s="23">
        <v>29</v>
      </c>
      <c r="E1091" s="23" t="s">
        <v>17</v>
      </c>
      <c r="F1091" s="23" t="s">
        <v>257</v>
      </c>
      <c r="G1091" s="23" t="s">
        <v>60</v>
      </c>
      <c r="H1091" s="24">
        <v>18568</v>
      </c>
    </row>
    <row r="1092" spans="1:8" x14ac:dyDescent="0.2">
      <c r="A1092" s="23">
        <v>1091</v>
      </c>
      <c r="B1092" s="23" t="s">
        <v>1512</v>
      </c>
      <c r="C1092" s="23">
        <v>3</v>
      </c>
      <c r="D1092" s="23">
        <v>29</v>
      </c>
      <c r="E1092" s="23" t="s">
        <v>17</v>
      </c>
      <c r="F1092" s="23" t="s">
        <v>272</v>
      </c>
      <c r="G1092" s="23" t="s">
        <v>99</v>
      </c>
      <c r="H1092" s="24">
        <v>18568</v>
      </c>
    </row>
    <row r="1093" spans="1:8" x14ac:dyDescent="0.2">
      <c r="A1093" s="23">
        <v>1092</v>
      </c>
      <c r="B1093" s="23" t="s">
        <v>1513</v>
      </c>
      <c r="C1093" s="23">
        <v>1.7</v>
      </c>
      <c r="D1093" s="23">
        <v>29</v>
      </c>
      <c r="E1093" s="23" t="s">
        <v>17</v>
      </c>
      <c r="F1093" s="23" t="s">
        <v>177</v>
      </c>
      <c r="G1093" s="23" t="s">
        <v>96</v>
      </c>
      <c r="H1093" s="24">
        <v>18568</v>
      </c>
    </row>
    <row r="1094" spans="1:8" x14ac:dyDescent="0.2">
      <c r="A1094" s="23">
        <v>1093</v>
      </c>
      <c r="B1094" s="23" t="s">
        <v>1514</v>
      </c>
      <c r="C1094" s="23">
        <v>3.9</v>
      </c>
      <c r="D1094" s="23">
        <v>29</v>
      </c>
      <c r="E1094" s="23" t="s">
        <v>17</v>
      </c>
      <c r="F1094" s="23" t="s">
        <v>431</v>
      </c>
      <c r="G1094" s="23" t="s">
        <v>56</v>
      </c>
      <c r="H1094" s="24">
        <v>18568</v>
      </c>
    </row>
    <row r="1095" spans="1:8" x14ac:dyDescent="0.2">
      <c r="A1095" s="23">
        <v>1094</v>
      </c>
      <c r="B1095" s="23" t="s">
        <v>1515</v>
      </c>
      <c r="C1095" s="23">
        <v>3.8</v>
      </c>
      <c r="D1095" s="23">
        <v>29</v>
      </c>
      <c r="E1095" s="23" t="s">
        <v>17</v>
      </c>
      <c r="F1095" s="23" t="s">
        <v>435</v>
      </c>
      <c r="G1095" s="23" t="s">
        <v>147</v>
      </c>
      <c r="H1095" s="24">
        <v>45566</v>
      </c>
    </row>
    <row r="1096" spans="1:8" x14ac:dyDescent="0.2">
      <c r="A1096" s="23">
        <v>1095</v>
      </c>
      <c r="B1096" s="23" t="s">
        <v>1516</v>
      </c>
      <c r="C1096" s="23">
        <v>3.9</v>
      </c>
      <c r="D1096" s="23">
        <v>29</v>
      </c>
      <c r="E1096" s="23" t="s">
        <v>17</v>
      </c>
      <c r="F1096" s="23" t="s">
        <v>272</v>
      </c>
      <c r="G1096" s="23" t="s">
        <v>83</v>
      </c>
      <c r="H1096" s="24">
        <v>850</v>
      </c>
    </row>
    <row r="1097" spans="1:8" x14ac:dyDescent="0.2">
      <c r="A1097" s="23">
        <v>1096</v>
      </c>
      <c r="B1097" s="23" t="s">
        <v>1517</v>
      </c>
      <c r="C1097" s="23">
        <v>3.1</v>
      </c>
      <c r="D1097" s="23">
        <v>29</v>
      </c>
      <c r="E1097" s="23" t="s">
        <v>17</v>
      </c>
      <c r="F1097" s="23" t="s">
        <v>272</v>
      </c>
      <c r="G1097" s="23" t="s">
        <v>34</v>
      </c>
      <c r="H1097" s="24">
        <v>150</v>
      </c>
    </row>
    <row r="1098" spans="1:8" x14ac:dyDescent="0.2">
      <c r="A1098" s="23">
        <v>1097</v>
      </c>
      <c r="B1098" s="23" t="s">
        <v>1518</v>
      </c>
      <c r="C1098" s="23">
        <v>5</v>
      </c>
      <c r="D1098" s="23">
        <v>29</v>
      </c>
      <c r="E1098" s="23" t="s">
        <v>8</v>
      </c>
      <c r="F1098" s="23" t="s">
        <v>421</v>
      </c>
      <c r="G1098" s="23" t="s">
        <v>9</v>
      </c>
      <c r="H1098" s="24">
        <v>45566</v>
      </c>
    </row>
    <row r="1099" spans="1:8" x14ac:dyDescent="0.2">
      <c r="A1099" s="23">
        <v>1098</v>
      </c>
      <c r="B1099" s="23" t="s">
        <v>1519</v>
      </c>
      <c r="C1099" s="23">
        <v>3.8</v>
      </c>
      <c r="D1099" s="23">
        <v>29</v>
      </c>
      <c r="E1099" s="23" t="s">
        <v>8</v>
      </c>
      <c r="F1099" s="23" t="s">
        <v>249</v>
      </c>
      <c r="G1099" s="23" t="s">
        <v>24</v>
      </c>
      <c r="H1099" s="24">
        <v>350</v>
      </c>
    </row>
    <row r="1100" spans="1:8" x14ac:dyDescent="0.2">
      <c r="A1100" s="23">
        <v>1099</v>
      </c>
      <c r="B1100" s="23" t="s">
        <v>1520</v>
      </c>
      <c r="C1100" s="23">
        <v>3.9</v>
      </c>
      <c r="D1100" s="23">
        <v>29</v>
      </c>
      <c r="E1100" s="23" t="s">
        <v>17</v>
      </c>
      <c r="F1100" s="23" t="s">
        <v>223</v>
      </c>
      <c r="G1100" s="23" t="s">
        <v>99</v>
      </c>
      <c r="H1100" s="24">
        <v>350</v>
      </c>
    </row>
    <row r="1101" spans="1:8" x14ac:dyDescent="0.2">
      <c r="A1101" s="23">
        <v>1100</v>
      </c>
      <c r="B1101" s="23" t="s">
        <v>1521</v>
      </c>
      <c r="C1101" s="23">
        <v>3.1</v>
      </c>
      <c r="D1101" s="23">
        <v>29</v>
      </c>
      <c r="E1101" s="23" t="s">
        <v>17</v>
      </c>
      <c r="F1101" s="23" t="s">
        <v>249</v>
      </c>
      <c r="G1101" s="23" t="s">
        <v>29</v>
      </c>
      <c r="H1101" s="24">
        <v>150</v>
      </c>
    </row>
    <row r="1102" spans="1:8" x14ac:dyDescent="0.2">
      <c r="A1102" s="23">
        <v>1101</v>
      </c>
      <c r="B1102" s="23" t="s">
        <v>1522</v>
      </c>
      <c r="C1102" s="23">
        <v>3.4</v>
      </c>
      <c r="D1102" s="23">
        <v>28</v>
      </c>
      <c r="E1102" s="23" t="s">
        <v>17</v>
      </c>
      <c r="F1102" s="23" t="s">
        <v>222</v>
      </c>
      <c r="G1102" s="23" t="s">
        <v>113</v>
      </c>
      <c r="H1102" s="24">
        <v>850</v>
      </c>
    </row>
    <row r="1103" spans="1:8" x14ac:dyDescent="0.2">
      <c r="A1103" s="23">
        <v>1102</v>
      </c>
      <c r="B1103" s="23" t="s">
        <v>1523</v>
      </c>
      <c r="C1103" s="23">
        <v>4</v>
      </c>
      <c r="D1103" s="23">
        <v>28</v>
      </c>
      <c r="E1103" s="23" t="s">
        <v>8</v>
      </c>
      <c r="F1103" s="23" t="s">
        <v>421</v>
      </c>
      <c r="G1103" s="23" t="s">
        <v>165</v>
      </c>
      <c r="H1103" s="24">
        <v>850</v>
      </c>
    </row>
    <row r="1104" spans="1:8" x14ac:dyDescent="0.2">
      <c r="A1104" s="23">
        <v>1103</v>
      </c>
      <c r="B1104" s="23" t="s">
        <v>1524</v>
      </c>
      <c r="C1104" s="23">
        <v>4.4000000000000004</v>
      </c>
      <c r="D1104" s="23">
        <v>28</v>
      </c>
      <c r="E1104" s="23" t="s">
        <v>17</v>
      </c>
      <c r="F1104" s="23" t="s">
        <v>397</v>
      </c>
      <c r="G1104" s="23" t="s">
        <v>116</v>
      </c>
      <c r="H1104" s="24">
        <v>3500</v>
      </c>
    </row>
    <row r="1105" spans="1:8" x14ac:dyDescent="0.2">
      <c r="A1105" s="23">
        <v>1104</v>
      </c>
      <c r="B1105" s="23" t="s">
        <v>1525</v>
      </c>
      <c r="C1105" s="23">
        <v>4.3</v>
      </c>
      <c r="D1105" s="23">
        <v>28</v>
      </c>
      <c r="E1105" s="23" t="s">
        <v>17</v>
      </c>
      <c r="F1105" s="23" t="s">
        <v>261</v>
      </c>
      <c r="G1105" s="23" t="s">
        <v>103</v>
      </c>
      <c r="H1105" s="24">
        <v>150</v>
      </c>
    </row>
    <row r="1106" spans="1:8" x14ac:dyDescent="0.2">
      <c r="A1106" s="23">
        <v>1105</v>
      </c>
      <c r="B1106" s="23" t="s">
        <v>1526</v>
      </c>
      <c r="C1106" s="23">
        <v>4.3</v>
      </c>
      <c r="D1106" s="23">
        <v>28</v>
      </c>
      <c r="E1106" s="23" t="s">
        <v>17</v>
      </c>
      <c r="F1106" s="23" t="s">
        <v>444</v>
      </c>
      <c r="G1106" s="23" t="s">
        <v>246</v>
      </c>
      <c r="H1106" s="24">
        <v>850</v>
      </c>
    </row>
    <row r="1107" spans="1:8" x14ac:dyDescent="0.2">
      <c r="A1107" s="23">
        <v>1106</v>
      </c>
      <c r="B1107" s="23" t="s">
        <v>1527</v>
      </c>
      <c r="C1107" s="23">
        <v>2.1</v>
      </c>
      <c r="D1107" s="23">
        <v>28</v>
      </c>
      <c r="E1107" s="23" t="s">
        <v>17</v>
      </c>
      <c r="F1107" s="23" t="s">
        <v>452</v>
      </c>
      <c r="G1107" s="23" t="s">
        <v>83</v>
      </c>
      <c r="H1107" s="24">
        <v>150</v>
      </c>
    </row>
    <row r="1108" spans="1:8" x14ac:dyDescent="0.2">
      <c r="A1108" s="23">
        <v>1107</v>
      </c>
      <c r="B1108" s="23" t="s">
        <v>1528</v>
      </c>
      <c r="C1108" s="23">
        <v>4.0999999999999996</v>
      </c>
      <c r="D1108" s="23">
        <v>28</v>
      </c>
      <c r="E1108" s="23" t="s">
        <v>17</v>
      </c>
      <c r="F1108" s="23" t="s">
        <v>452</v>
      </c>
      <c r="G1108" s="23" t="s">
        <v>14</v>
      </c>
      <c r="H1108" s="24">
        <v>150</v>
      </c>
    </row>
    <row r="1109" spans="1:8" x14ac:dyDescent="0.2">
      <c r="A1109" s="23">
        <v>1108</v>
      </c>
      <c r="B1109" s="23" t="s">
        <v>1529</v>
      </c>
      <c r="C1109" s="23">
        <v>4</v>
      </c>
      <c r="D1109" s="23">
        <v>28</v>
      </c>
      <c r="E1109" s="23" t="s">
        <v>17</v>
      </c>
      <c r="F1109" s="23" t="s">
        <v>320</v>
      </c>
      <c r="G1109" s="23" t="s">
        <v>26</v>
      </c>
      <c r="H1109" s="24">
        <v>150</v>
      </c>
    </row>
    <row r="1110" spans="1:8" x14ac:dyDescent="0.2">
      <c r="A1110" s="23">
        <v>1109</v>
      </c>
      <c r="B1110" s="23" t="s">
        <v>1530</v>
      </c>
      <c r="C1110" s="23">
        <v>3.3</v>
      </c>
      <c r="D1110" s="23">
        <v>28</v>
      </c>
      <c r="E1110" s="23" t="s">
        <v>17</v>
      </c>
      <c r="F1110" s="23" t="s">
        <v>431</v>
      </c>
      <c r="G1110" s="23" t="s">
        <v>45</v>
      </c>
      <c r="H1110" s="24">
        <v>150</v>
      </c>
    </row>
    <row r="1111" spans="1:8" x14ac:dyDescent="0.2">
      <c r="A1111" s="23">
        <v>1110</v>
      </c>
      <c r="B1111" s="23" t="s">
        <v>1531</v>
      </c>
      <c r="C1111" s="23">
        <v>3.5</v>
      </c>
      <c r="D1111" s="23">
        <v>28</v>
      </c>
      <c r="E1111" s="23" t="s">
        <v>17</v>
      </c>
      <c r="F1111" s="23" t="s">
        <v>272</v>
      </c>
      <c r="G1111" s="23" t="s">
        <v>47</v>
      </c>
      <c r="H1111" s="24">
        <v>150</v>
      </c>
    </row>
    <row r="1112" spans="1:8" x14ac:dyDescent="0.2">
      <c r="A1112" s="23">
        <v>1111</v>
      </c>
      <c r="B1112" s="23" t="s">
        <v>1532</v>
      </c>
      <c r="C1112" s="23">
        <v>3.7</v>
      </c>
      <c r="D1112" s="23">
        <v>28</v>
      </c>
      <c r="E1112" s="23" t="s">
        <v>17</v>
      </c>
      <c r="F1112" s="23" t="s">
        <v>512</v>
      </c>
      <c r="G1112" s="23" t="s">
        <v>72</v>
      </c>
      <c r="H1112" s="24">
        <v>350</v>
      </c>
    </row>
    <row r="1113" spans="1:8" x14ac:dyDescent="0.2">
      <c r="A1113" s="23">
        <v>1112</v>
      </c>
      <c r="B1113" s="23" t="s">
        <v>1533</v>
      </c>
      <c r="C1113" s="23">
        <v>2.9</v>
      </c>
      <c r="D1113" s="23">
        <v>28</v>
      </c>
      <c r="E1113" s="23" t="s">
        <v>17</v>
      </c>
      <c r="F1113" s="23" t="s">
        <v>248</v>
      </c>
      <c r="G1113" s="23" t="s">
        <v>86</v>
      </c>
      <c r="H1113" s="24">
        <v>150</v>
      </c>
    </row>
    <row r="1114" spans="1:8" x14ac:dyDescent="0.2">
      <c r="A1114" s="23">
        <v>1113</v>
      </c>
      <c r="B1114" s="23" t="s">
        <v>1534</v>
      </c>
      <c r="C1114" s="23">
        <v>3.2</v>
      </c>
      <c r="D1114" s="23">
        <v>28</v>
      </c>
      <c r="E1114" s="23" t="s">
        <v>8</v>
      </c>
      <c r="F1114" s="23" t="s">
        <v>272</v>
      </c>
      <c r="G1114" s="23" t="s">
        <v>33</v>
      </c>
      <c r="H1114" s="24">
        <v>150</v>
      </c>
    </row>
    <row r="1115" spans="1:8" x14ac:dyDescent="0.2">
      <c r="A1115" s="23">
        <v>1114</v>
      </c>
      <c r="B1115" s="23" t="s">
        <v>1535</v>
      </c>
      <c r="C1115" s="23">
        <v>4.4000000000000004</v>
      </c>
      <c r="D1115" s="23">
        <v>28</v>
      </c>
      <c r="E1115" s="23" t="s">
        <v>8</v>
      </c>
      <c r="F1115" s="23" t="s">
        <v>177</v>
      </c>
      <c r="G1115" s="23" t="s">
        <v>26</v>
      </c>
      <c r="H1115" s="24">
        <v>150</v>
      </c>
    </row>
    <row r="1116" spans="1:8" x14ac:dyDescent="0.2">
      <c r="A1116" s="23">
        <v>1115</v>
      </c>
      <c r="B1116" s="23" t="s">
        <v>1536</v>
      </c>
      <c r="C1116" s="23">
        <v>2.4</v>
      </c>
      <c r="D1116" s="23">
        <v>28</v>
      </c>
      <c r="E1116" s="23" t="s">
        <v>17</v>
      </c>
      <c r="F1116" s="23" t="s">
        <v>513</v>
      </c>
      <c r="G1116" s="23" t="s">
        <v>18</v>
      </c>
      <c r="H1116" s="24">
        <v>18568</v>
      </c>
    </row>
    <row r="1117" spans="1:8" x14ac:dyDescent="0.2">
      <c r="A1117" s="23">
        <v>1116</v>
      </c>
      <c r="B1117" s="23" t="s">
        <v>1537</v>
      </c>
      <c r="C1117" s="23">
        <v>4.2</v>
      </c>
      <c r="D1117" s="23">
        <v>28</v>
      </c>
      <c r="E1117" s="23" t="s">
        <v>17</v>
      </c>
      <c r="F1117" s="23" t="s">
        <v>249</v>
      </c>
      <c r="G1117" s="23" t="s">
        <v>99</v>
      </c>
      <c r="H1117" s="24">
        <v>150</v>
      </c>
    </row>
    <row r="1118" spans="1:8" x14ac:dyDescent="0.2">
      <c r="A1118" s="23">
        <v>1117</v>
      </c>
      <c r="B1118" s="23" t="s">
        <v>1538</v>
      </c>
      <c r="C1118" s="23">
        <v>3.4</v>
      </c>
      <c r="D1118" s="23">
        <v>28</v>
      </c>
      <c r="E1118" s="23" t="s">
        <v>17</v>
      </c>
      <c r="F1118" s="23" t="s">
        <v>247</v>
      </c>
      <c r="G1118" s="23" t="s">
        <v>60</v>
      </c>
      <c r="H1118" s="24">
        <v>150</v>
      </c>
    </row>
    <row r="1119" spans="1:8" x14ac:dyDescent="0.2">
      <c r="A1119" s="23">
        <v>1118</v>
      </c>
      <c r="B1119" s="23" t="s">
        <v>1539</v>
      </c>
      <c r="C1119" s="23">
        <v>3.7</v>
      </c>
      <c r="D1119" s="23">
        <v>28</v>
      </c>
      <c r="E1119" s="23" t="s">
        <v>8</v>
      </c>
      <c r="F1119" s="23" t="s">
        <v>272</v>
      </c>
      <c r="G1119" s="23" t="s">
        <v>36</v>
      </c>
      <c r="H1119" s="24">
        <v>850</v>
      </c>
    </row>
    <row r="1120" spans="1:8" x14ac:dyDescent="0.2">
      <c r="A1120" s="23">
        <v>1119</v>
      </c>
      <c r="B1120" s="23" t="s">
        <v>1540</v>
      </c>
      <c r="C1120" s="23">
        <v>4.9000000000000004</v>
      </c>
      <c r="D1120" s="23">
        <v>28</v>
      </c>
      <c r="E1120" s="23" t="s">
        <v>17</v>
      </c>
      <c r="F1120" s="23" t="s">
        <v>431</v>
      </c>
      <c r="G1120" s="23" t="s">
        <v>70</v>
      </c>
      <c r="H1120" s="24">
        <v>350</v>
      </c>
    </row>
    <row r="1121" spans="1:8" x14ac:dyDescent="0.2">
      <c r="A1121" s="23">
        <v>1120</v>
      </c>
      <c r="B1121" s="23" t="s">
        <v>1166</v>
      </c>
      <c r="C1121" s="23">
        <v>4.4000000000000004</v>
      </c>
      <c r="D1121" s="23">
        <v>28</v>
      </c>
      <c r="E1121" s="23" t="s">
        <v>17</v>
      </c>
      <c r="F1121" s="23" t="s">
        <v>252</v>
      </c>
      <c r="G1121" s="23" t="s">
        <v>9</v>
      </c>
      <c r="H1121" s="24">
        <v>150</v>
      </c>
    </row>
    <row r="1122" spans="1:8" x14ac:dyDescent="0.2">
      <c r="A1122" s="23">
        <v>1121</v>
      </c>
      <c r="B1122" s="23" t="s">
        <v>1167</v>
      </c>
      <c r="C1122" s="23">
        <v>4.0999999999999996</v>
      </c>
      <c r="D1122" s="23">
        <v>28</v>
      </c>
      <c r="E1122" s="23" t="s">
        <v>17</v>
      </c>
      <c r="F1122" s="23" t="s">
        <v>253</v>
      </c>
      <c r="G1122" s="23" t="s">
        <v>187</v>
      </c>
      <c r="H1122" s="24">
        <v>350</v>
      </c>
    </row>
    <row r="1123" spans="1:8" x14ac:dyDescent="0.2">
      <c r="A1123" s="23">
        <v>1122</v>
      </c>
      <c r="B1123" s="23" t="s">
        <v>1168</v>
      </c>
      <c r="C1123" s="23">
        <v>2.2999999999999998</v>
      </c>
      <c r="D1123" s="23">
        <v>28</v>
      </c>
      <c r="E1123" s="23" t="s">
        <v>17</v>
      </c>
      <c r="F1123" s="23" t="s">
        <v>427</v>
      </c>
      <c r="G1123" s="23" t="s">
        <v>113</v>
      </c>
      <c r="H1123" s="24">
        <v>150</v>
      </c>
    </row>
    <row r="1124" spans="1:8" x14ac:dyDescent="0.2">
      <c r="A1124" s="23">
        <v>1123</v>
      </c>
      <c r="B1124" s="23" t="s">
        <v>1169</v>
      </c>
      <c r="C1124" s="23">
        <v>4.9000000000000004</v>
      </c>
      <c r="D1124" s="23">
        <v>28</v>
      </c>
      <c r="E1124" s="23" t="s">
        <v>17</v>
      </c>
      <c r="F1124" s="23" t="s">
        <v>431</v>
      </c>
      <c r="G1124" s="23" t="s">
        <v>70</v>
      </c>
      <c r="H1124" s="24">
        <v>350</v>
      </c>
    </row>
    <row r="1125" spans="1:8" x14ac:dyDescent="0.2">
      <c r="A1125" s="23">
        <v>1124</v>
      </c>
      <c r="B1125" s="23" t="s">
        <v>1170</v>
      </c>
      <c r="C1125" s="23">
        <v>2.1</v>
      </c>
      <c r="D1125" s="23">
        <v>28</v>
      </c>
      <c r="E1125" s="23" t="s">
        <v>17</v>
      </c>
      <c r="F1125" s="23" t="s">
        <v>452</v>
      </c>
      <c r="G1125" s="23" t="s">
        <v>83</v>
      </c>
      <c r="H1125" s="24">
        <v>150</v>
      </c>
    </row>
    <row r="1126" spans="1:8" x14ac:dyDescent="0.2">
      <c r="A1126" s="23">
        <v>1125</v>
      </c>
      <c r="B1126" s="23" t="s">
        <v>1171</v>
      </c>
      <c r="C1126" s="23">
        <v>3.7</v>
      </c>
      <c r="D1126" s="23">
        <v>28</v>
      </c>
      <c r="E1126" s="23" t="s">
        <v>17</v>
      </c>
      <c r="F1126" s="23" t="s">
        <v>512</v>
      </c>
      <c r="G1126" s="23" t="s">
        <v>72</v>
      </c>
      <c r="H1126" s="24">
        <v>350</v>
      </c>
    </row>
    <row r="1127" spans="1:8" x14ac:dyDescent="0.2">
      <c r="A1127" s="23">
        <v>1126</v>
      </c>
      <c r="B1127" s="23" t="s">
        <v>1172</v>
      </c>
      <c r="C1127" s="23">
        <v>4.3</v>
      </c>
      <c r="D1127" s="23">
        <v>28</v>
      </c>
      <c r="E1127" s="23" t="s">
        <v>17</v>
      </c>
      <c r="F1127" s="23" t="s">
        <v>261</v>
      </c>
      <c r="G1127" s="23" t="s">
        <v>103</v>
      </c>
      <c r="H1127" s="24">
        <v>150</v>
      </c>
    </row>
    <row r="1128" spans="1:8" x14ac:dyDescent="0.2">
      <c r="A1128" s="23">
        <v>1127</v>
      </c>
      <c r="B1128" s="23" t="s">
        <v>1173</v>
      </c>
      <c r="C1128" s="23">
        <v>3.9</v>
      </c>
      <c r="D1128" s="23">
        <v>28</v>
      </c>
      <c r="E1128" s="23" t="s">
        <v>17</v>
      </c>
      <c r="F1128" s="23" t="s">
        <v>248</v>
      </c>
      <c r="G1128" s="23" t="s">
        <v>220</v>
      </c>
      <c r="H1128" s="24">
        <v>150</v>
      </c>
    </row>
    <row r="1129" spans="1:8" x14ac:dyDescent="0.2">
      <c r="A1129" s="23">
        <v>1128</v>
      </c>
      <c r="B1129" s="23" t="s">
        <v>1174</v>
      </c>
      <c r="C1129" s="23">
        <v>4.3</v>
      </c>
      <c r="D1129" s="23">
        <v>28</v>
      </c>
      <c r="E1129" s="23" t="s">
        <v>17</v>
      </c>
      <c r="F1129" s="23" t="s">
        <v>188</v>
      </c>
      <c r="G1129" s="23" t="s">
        <v>116</v>
      </c>
      <c r="H1129" s="24">
        <v>350</v>
      </c>
    </row>
    <row r="1130" spans="1:8" x14ac:dyDescent="0.2">
      <c r="A1130" s="23">
        <v>1129</v>
      </c>
      <c r="B1130" s="23" t="s">
        <v>1175</v>
      </c>
      <c r="C1130" s="23">
        <v>3.8</v>
      </c>
      <c r="D1130" s="23">
        <v>27</v>
      </c>
      <c r="E1130" s="23" t="s">
        <v>17</v>
      </c>
      <c r="F1130" s="23" t="s">
        <v>258</v>
      </c>
      <c r="G1130" s="23" t="s">
        <v>83</v>
      </c>
      <c r="H1130" s="24">
        <v>150</v>
      </c>
    </row>
    <row r="1131" spans="1:8" x14ac:dyDescent="0.2">
      <c r="A1131" s="23">
        <v>1130</v>
      </c>
      <c r="B1131" s="23" t="s">
        <v>1541</v>
      </c>
      <c r="C1131" s="23">
        <v>3.7</v>
      </c>
      <c r="D1131" s="23">
        <v>27</v>
      </c>
      <c r="E1131" s="23" t="s">
        <v>17</v>
      </c>
      <c r="F1131" s="23" t="s">
        <v>398</v>
      </c>
      <c r="G1131" s="23" t="s">
        <v>50</v>
      </c>
      <c r="H1131" s="24">
        <v>350</v>
      </c>
    </row>
    <row r="1132" spans="1:8" x14ac:dyDescent="0.2">
      <c r="A1132" s="23">
        <v>1131</v>
      </c>
      <c r="B1132" s="23" t="s">
        <v>1542</v>
      </c>
      <c r="C1132" s="23">
        <v>3.3</v>
      </c>
      <c r="D1132" s="23">
        <v>27</v>
      </c>
      <c r="E1132" s="23" t="s">
        <v>17</v>
      </c>
      <c r="F1132" s="23" t="s">
        <v>421</v>
      </c>
      <c r="G1132" s="23" t="s">
        <v>83</v>
      </c>
      <c r="H1132" s="24">
        <v>150</v>
      </c>
    </row>
    <row r="1133" spans="1:8" x14ac:dyDescent="0.2">
      <c r="A1133" s="23">
        <v>1132</v>
      </c>
      <c r="B1133" s="23" t="s">
        <v>1543</v>
      </c>
      <c r="C1133" s="23">
        <v>4.0999999999999996</v>
      </c>
      <c r="D1133" s="23">
        <v>27</v>
      </c>
      <c r="E1133" s="23" t="s">
        <v>17</v>
      </c>
      <c r="F1133" s="23" t="s">
        <v>444</v>
      </c>
      <c r="G1133" s="23" t="s">
        <v>165</v>
      </c>
      <c r="H1133" s="24">
        <v>150</v>
      </c>
    </row>
    <row r="1134" spans="1:8" x14ac:dyDescent="0.2">
      <c r="A1134" s="23">
        <v>1133</v>
      </c>
      <c r="B1134" s="23" t="s">
        <v>1544</v>
      </c>
      <c r="C1134" s="23">
        <v>4.5</v>
      </c>
      <c r="D1134" s="23">
        <v>27</v>
      </c>
      <c r="E1134" s="23" t="s">
        <v>8</v>
      </c>
      <c r="F1134" s="23" t="s">
        <v>272</v>
      </c>
      <c r="G1134" s="23" t="s">
        <v>36</v>
      </c>
      <c r="H1134" s="24">
        <v>350</v>
      </c>
    </row>
    <row r="1135" spans="1:8" x14ac:dyDescent="0.2">
      <c r="A1135" s="23">
        <v>1134</v>
      </c>
      <c r="B1135" s="23" t="s">
        <v>1545</v>
      </c>
      <c r="C1135" s="23">
        <v>4.5999999999999996</v>
      </c>
      <c r="D1135" s="23">
        <v>27</v>
      </c>
      <c r="E1135" s="23" t="s">
        <v>17</v>
      </c>
      <c r="F1135" s="23" t="s">
        <v>232</v>
      </c>
      <c r="G1135" s="23" t="s">
        <v>47</v>
      </c>
      <c r="H1135" s="24">
        <v>350</v>
      </c>
    </row>
    <row r="1136" spans="1:8" x14ac:dyDescent="0.2">
      <c r="A1136" s="23">
        <v>1135</v>
      </c>
      <c r="B1136" s="23" t="s">
        <v>1546</v>
      </c>
      <c r="C1136" s="23">
        <v>3.7</v>
      </c>
      <c r="D1136" s="23">
        <v>27</v>
      </c>
      <c r="E1136" s="23" t="s">
        <v>17</v>
      </c>
      <c r="F1136" s="23" t="s">
        <v>428</v>
      </c>
      <c r="G1136" s="23" t="s">
        <v>32</v>
      </c>
      <c r="H1136" s="24">
        <v>150</v>
      </c>
    </row>
    <row r="1137" spans="1:8" x14ac:dyDescent="0.2">
      <c r="A1137" s="23">
        <v>1136</v>
      </c>
      <c r="B1137" s="23" t="s">
        <v>1547</v>
      </c>
      <c r="C1137" s="23">
        <v>4.0999999999999996</v>
      </c>
      <c r="D1137" s="23">
        <v>27</v>
      </c>
      <c r="E1137" s="23" t="s">
        <v>17</v>
      </c>
      <c r="F1137" s="23" t="s">
        <v>514</v>
      </c>
      <c r="G1137" s="23" t="s">
        <v>99</v>
      </c>
      <c r="H1137" s="24">
        <v>350</v>
      </c>
    </row>
    <row r="1138" spans="1:8" x14ac:dyDescent="0.2">
      <c r="A1138" s="23">
        <v>1137</v>
      </c>
      <c r="B1138" s="23" t="s">
        <v>1548</v>
      </c>
      <c r="C1138" s="23">
        <v>3.9</v>
      </c>
      <c r="D1138" s="23">
        <v>27</v>
      </c>
      <c r="E1138" s="23" t="s">
        <v>17</v>
      </c>
      <c r="F1138" s="23" t="s">
        <v>452</v>
      </c>
      <c r="G1138" s="23" t="s">
        <v>18</v>
      </c>
      <c r="H1138" s="24">
        <v>18568</v>
      </c>
    </row>
    <row r="1139" spans="1:8" x14ac:dyDescent="0.2">
      <c r="A1139" s="23">
        <v>1138</v>
      </c>
      <c r="B1139" s="23" t="s">
        <v>1549</v>
      </c>
      <c r="C1139" s="23">
        <v>4.4000000000000004</v>
      </c>
      <c r="D1139" s="23">
        <v>27</v>
      </c>
      <c r="E1139" s="23" t="s">
        <v>17</v>
      </c>
      <c r="F1139" s="23" t="s">
        <v>232</v>
      </c>
      <c r="G1139" s="23" t="s">
        <v>33</v>
      </c>
      <c r="H1139" s="24">
        <v>350</v>
      </c>
    </row>
    <row r="1140" spans="1:8" x14ac:dyDescent="0.2">
      <c r="A1140" s="23">
        <v>1139</v>
      </c>
      <c r="B1140" s="23" t="s">
        <v>1550</v>
      </c>
      <c r="C1140" s="23">
        <v>2.8</v>
      </c>
      <c r="D1140" s="23">
        <v>27</v>
      </c>
      <c r="E1140" s="23" t="s">
        <v>17</v>
      </c>
      <c r="F1140" s="23" t="s">
        <v>249</v>
      </c>
      <c r="G1140" s="23" t="s">
        <v>47</v>
      </c>
      <c r="H1140" s="24">
        <v>3500</v>
      </c>
    </row>
    <row r="1141" spans="1:8" x14ac:dyDescent="0.2">
      <c r="A1141" s="23">
        <v>1140</v>
      </c>
      <c r="B1141" s="23" t="s">
        <v>1551</v>
      </c>
      <c r="C1141" s="23">
        <v>4.0999999999999996</v>
      </c>
      <c r="D1141" s="23">
        <v>27</v>
      </c>
      <c r="E1141" s="23" t="s">
        <v>8</v>
      </c>
      <c r="F1141" s="23" t="s">
        <v>222</v>
      </c>
      <c r="G1141" s="23" t="s">
        <v>116</v>
      </c>
      <c r="H1141" s="24">
        <v>850</v>
      </c>
    </row>
    <row r="1142" spans="1:8" x14ac:dyDescent="0.2">
      <c r="A1142" s="23">
        <v>1141</v>
      </c>
      <c r="B1142" s="23" t="s">
        <v>1552</v>
      </c>
      <c r="C1142" s="23">
        <v>4.2</v>
      </c>
      <c r="D1142" s="23">
        <v>27</v>
      </c>
      <c r="E1142" s="23" t="s">
        <v>17</v>
      </c>
      <c r="F1142" s="23" t="s">
        <v>515</v>
      </c>
      <c r="G1142" s="23" t="s">
        <v>172</v>
      </c>
      <c r="H1142" s="24">
        <v>850</v>
      </c>
    </row>
    <row r="1143" spans="1:8" x14ac:dyDescent="0.2">
      <c r="A1143" s="23">
        <v>1142</v>
      </c>
      <c r="B1143" s="23" t="s">
        <v>1553</v>
      </c>
      <c r="C1143" s="23">
        <v>4.3</v>
      </c>
      <c r="D1143" s="23">
        <v>27</v>
      </c>
      <c r="E1143" s="23" t="s">
        <v>17</v>
      </c>
      <c r="F1143" s="23" t="s">
        <v>516</v>
      </c>
      <c r="G1143" s="23" t="s">
        <v>83</v>
      </c>
      <c r="H1143" s="24">
        <v>150</v>
      </c>
    </row>
    <row r="1144" spans="1:8" x14ac:dyDescent="0.2">
      <c r="A1144" s="23">
        <v>1143</v>
      </c>
      <c r="B1144" s="23" t="s">
        <v>1554</v>
      </c>
      <c r="C1144" s="23">
        <v>3</v>
      </c>
      <c r="D1144" s="23">
        <v>27</v>
      </c>
      <c r="E1144" s="23" t="s">
        <v>8</v>
      </c>
      <c r="F1144" s="23" t="s">
        <v>463</v>
      </c>
      <c r="G1144" s="23" t="s">
        <v>165</v>
      </c>
      <c r="H1144" s="24">
        <v>150</v>
      </c>
    </row>
    <row r="1145" spans="1:8" x14ac:dyDescent="0.2">
      <c r="A1145" s="23">
        <v>1144</v>
      </c>
      <c r="B1145" s="23" t="s">
        <v>1555</v>
      </c>
      <c r="C1145" s="23">
        <v>3.3</v>
      </c>
      <c r="D1145" s="23">
        <v>27</v>
      </c>
      <c r="E1145" s="23" t="s">
        <v>17</v>
      </c>
      <c r="F1145" s="23" t="s">
        <v>399</v>
      </c>
      <c r="G1145" s="23" t="s">
        <v>150</v>
      </c>
      <c r="H1145" s="24">
        <v>850</v>
      </c>
    </row>
    <row r="1146" spans="1:8" x14ac:dyDescent="0.2">
      <c r="A1146" s="23">
        <v>1145</v>
      </c>
      <c r="B1146" s="23" t="s">
        <v>1556</v>
      </c>
      <c r="C1146" s="23">
        <v>3.3</v>
      </c>
      <c r="D1146" s="23">
        <v>27</v>
      </c>
      <c r="E1146" s="23" t="s">
        <v>17</v>
      </c>
      <c r="F1146" s="23" t="s">
        <v>452</v>
      </c>
      <c r="G1146" s="23" t="s">
        <v>19</v>
      </c>
      <c r="H1146" s="24">
        <v>350</v>
      </c>
    </row>
    <row r="1147" spans="1:8" x14ac:dyDescent="0.2">
      <c r="A1147" s="23">
        <v>1146</v>
      </c>
      <c r="B1147" s="23" t="s">
        <v>1557</v>
      </c>
      <c r="C1147" s="23">
        <v>3.4</v>
      </c>
      <c r="D1147" s="23">
        <v>27</v>
      </c>
      <c r="E1147" s="23" t="s">
        <v>17</v>
      </c>
      <c r="F1147" s="23" t="s">
        <v>421</v>
      </c>
      <c r="G1147" s="23" t="s">
        <v>99</v>
      </c>
      <c r="H1147" s="24">
        <v>350</v>
      </c>
    </row>
    <row r="1148" spans="1:8" x14ac:dyDescent="0.2">
      <c r="A1148" s="23">
        <v>1147</v>
      </c>
      <c r="B1148" s="23" t="s">
        <v>1558</v>
      </c>
      <c r="C1148" s="23">
        <v>4.3</v>
      </c>
      <c r="D1148" s="23">
        <v>726</v>
      </c>
      <c r="E1148" s="23" t="s">
        <v>8</v>
      </c>
      <c r="F1148" s="23" t="s">
        <v>292</v>
      </c>
      <c r="G1148" s="23" t="s">
        <v>147</v>
      </c>
      <c r="H1148" s="24">
        <v>25000</v>
      </c>
    </row>
    <row r="1149" spans="1:8" x14ac:dyDescent="0.2">
      <c r="A1149" s="23">
        <v>1148</v>
      </c>
      <c r="B1149" s="23" t="s">
        <v>1559</v>
      </c>
      <c r="C1149" s="23">
        <v>4.3</v>
      </c>
      <c r="D1149" s="23">
        <v>26</v>
      </c>
      <c r="E1149" s="23" t="s">
        <v>17</v>
      </c>
      <c r="F1149" s="23" t="s">
        <v>272</v>
      </c>
      <c r="G1149" s="23" t="s">
        <v>86</v>
      </c>
      <c r="H1149" s="24">
        <v>18568</v>
      </c>
    </row>
    <row r="1150" spans="1:8" x14ac:dyDescent="0.2">
      <c r="A1150" s="23">
        <v>1149</v>
      </c>
      <c r="B1150" s="23" t="s">
        <v>1560</v>
      </c>
      <c r="C1150" s="23">
        <v>3.5</v>
      </c>
      <c r="D1150" s="23">
        <v>26</v>
      </c>
      <c r="E1150" s="23" t="s">
        <v>17</v>
      </c>
      <c r="F1150" s="23" t="s">
        <v>249</v>
      </c>
      <c r="G1150" s="23" t="s">
        <v>87</v>
      </c>
      <c r="H1150" s="24">
        <v>150</v>
      </c>
    </row>
    <row r="1151" spans="1:8" x14ac:dyDescent="0.2">
      <c r="A1151" s="23">
        <v>1150</v>
      </c>
      <c r="B1151" s="23" t="s">
        <v>1561</v>
      </c>
      <c r="C1151" s="23">
        <v>2.7</v>
      </c>
      <c r="D1151" s="23">
        <v>26</v>
      </c>
      <c r="E1151" s="23" t="s">
        <v>17</v>
      </c>
      <c r="F1151" s="23" t="s">
        <v>223</v>
      </c>
      <c r="G1151" s="23" t="s">
        <v>83</v>
      </c>
      <c r="H1151" s="24">
        <v>18568</v>
      </c>
    </row>
    <row r="1152" spans="1:8" x14ac:dyDescent="0.2">
      <c r="A1152" s="23">
        <v>1151</v>
      </c>
      <c r="B1152" s="23" t="s">
        <v>1562</v>
      </c>
      <c r="C1152" s="23">
        <v>3.7</v>
      </c>
      <c r="D1152" s="23">
        <v>26</v>
      </c>
      <c r="E1152" s="23" t="s">
        <v>17</v>
      </c>
      <c r="F1152" s="23" t="s">
        <v>513</v>
      </c>
      <c r="G1152" s="23" t="s">
        <v>9</v>
      </c>
      <c r="H1152" s="24">
        <v>350</v>
      </c>
    </row>
    <row r="1153" spans="1:8" x14ac:dyDescent="0.2">
      <c r="A1153" s="23">
        <v>1152</v>
      </c>
      <c r="B1153" s="23" t="s">
        <v>1563</v>
      </c>
      <c r="C1153" s="23">
        <v>3.1</v>
      </c>
      <c r="D1153" s="23">
        <v>26</v>
      </c>
      <c r="E1153" s="23" t="s">
        <v>17</v>
      </c>
      <c r="F1153" s="23" t="s">
        <v>232</v>
      </c>
      <c r="G1153" s="23" t="s">
        <v>87</v>
      </c>
      <c r="H1153" s="24">
        <v>350</v>
      </c>
    </row>
    <row r="1154" spans="1:8" x14ac:dyDescent="0.2">
      <c r="A1154" s="23">
        <v>1153</v>
      </c>
      <c r="B1154" s="23" t="s">
        <v>1564</v>
      </c>
      <c r="C1154" s="23">
        <v>3.5</v>
      </c>
      <c r="D1154" s="23">
        <v>26</v>
      </c>
      <c r="E1154" s="23" t="s">
        <v>17</v>
      </c>
      <c r="F1154" s="23" t="s">
        <v>400</v>
      </c>
      <c r="G1154" s="23" t="s">
        <v>165</v>
      </c>
      <c r="H1154" s="24">
        <v>850</v>
      </c>
    </row>
    <row r="1155" spans="1:8" x14ac:dyDescent="0.2">
      <c r="A1155" s="23">
        <v>1154</v>
      </c>
      <c r="B1155" s="23" t="s">
        <v>1565</v>
      </c>
      <c r="C1155" s="23">
        <v>3.8</v>
      </c>
      <c r="D1155" s="23">
        <v>26</v>
      </c>
      <c r="E1155" s="23" t="s">
        <v>17</v>
      </c>
      <c r="F1155" s="23" t="s">
        <v>496</v>
      </c>
      <c r="G1155" s="23" t="s">
        <v>12</v>
      </c>
      <c r="H1155" s="24">
        <v>150</v>
      </c>
    </row>
    <row r="1156" spans="1:8" x14ac:dyDescent="0.2">
      <c r="A1156" s="23">
        <v>1155</v>
      </c>
      <c r="B1156" s="23" t="s">
        <v>1566</v>
      </c>
      <c r="C1156" s="23">
        <v>3.7</v>
      </c>
      <c r="D1156" s="23">
        <v>26</v>
      </c>
      <c r="E1156" s="23" t="s">
        <v>17</v>
      </c>
      <c r="F1156" s="23" t="s">
        <v>431</v>
      </c>
      <c r="G1156" s="23" t="s">
        <v>153</v>
      </c>
      <c r="H1156" s="24">
        <v>150</v>
      </c>
    </row>
    <row r="1157" spans="1:8" x14ac:dyDescent="0.2">
      <c r="A1157" s="23">
        <v>1156</v>
      </c>
      <c r="B1157" s="23" t="s">
        <v>1567</v>
      </c>
      <c r="C1157" s="23">
        <v>4.0999999999999996</v>
      </c>
      <c r="D1157" s="23">
        <v>26</v>
      </c>
      <c r="E1157" s="23" t="s">
        <v>8</v>
      </c>
      <c r="F1157" s="23" t="s">
        <v>268</v>
      </c>
      <c r="G1157" s="23" t="s">
        <v>160</v>
      </c>
      <c r="H1157" s="24">
        <v>150</v>
      </c>
    </row>
    <row r="1158" spans="1:8" x14ac:dyDescent="0.2">
      <c r="A1158" s="23">
        <v>1157</v>
      </c>
      <c r="B1158" s="23" t="s">
        <v>1568</v>
      </c>
      <c r="C1158" s="23">
        <v>3.6</v>
      </c>
      <c r="D1158" s="23">
        <v>26</v>
      </c>
      <c r="E1158" s="23" t="s">
        <v>17</v>
      </c>
      <c r="F1158" s="23" t="s">
        <v>517</v>
      </c>
      <c r="G1158" s="23" t="s">
        <v>18</v>
      </c>
      <c r="H1158" s="24">
        <v>850</v>
      </c>
    </row>
    <row r="1159" spans="1:8" x14ac:dyDescent="0.2">
      <c r="A1159" s="23">
        <v>1158</v>
      </c>
      <c r="B1159" s="23" t="s">
        <v>1569</v>
      </c>
      <c r="C1159" s="23">
        <v>4</v>
      </c>
      <c r="D1159" s="23">
        <v>26</v>
      </c>
      <c r="E1159" s="23" t="s">
        <v>17</v>
      </c>
      <c r="F1159" s="23" t="s">
        <v>248</v>
      </c>
      <c r="G1159" s="23" t="s">
        <v>18</v>
      </c>
      <c r="H1159" s="24">
        <v>18568</v>
      </c>
    </row>
    <row r="1160" spans="1:8" x14ac:dyDescent="0.2">
      <c r="A1160" s="23">
        <v>1159</v>
      </c>
      <c r="B1160" s="23" t="s">
        <v>1570</v>
      </c>
      <c r="C1160" s="23">
        <v>1.5</v>
      </c>
      <c r="D1160" s="23">
        <v>26</v>
      </c>
      <c r="E1160" s="23" t="s">
        <v>17</v>
      </c>
      <c r="F1160" s="23" t="s">
        <v>232</v>
      </c>
      <c r="G1160" s="23" t="s">
        <v>96</v>
      </c>
      <c r="H1160" s="24">
        <v>150</v>
      </c>
    </row>
    <row r="1161" spans="1:8" x14ac:dyDescent="0.2">
      <c r="A1161" s="23">
        <v>1160</v>
      </c>
      <c r="B1161" s="23" t="s">
        <v>1571</v>
      </c>
      <c r="C1161" s="23">
        <v>3.6</v>
      </c>
      <c r="D1161" s="23">
        <v>26</v>
      </c>
      <c r="E1161" s="23" t="s">
        <v>8</v>
      </c>
      <c r="F1161" s="23" t="s">
        <v>421</v>
      </c>
      <c r="G1161" s="23" t="s">
        <v>105</v>
      </c>
      <c r="H1161" s="24">
        <v>350</v>
      </c>
    </row>
    <row r="1162" spans="1:8" x14ac:dyDescent="0.2">
      <c r="A1162" s="23">
        <v>1161</v>
      </c>
      <c r="B1162" s="23" t="s">
        <v>1572</v>
      </c>
      <c r="C1162" s="23">
        <v>4</v>
      </c>
      <c r="D1162" s="23">
        <v>26</v>
      </c>
      <c r="E1162" s="23" t="s">
        <v>8</v>
      </c>
      <c r="F1162" s="23" t="s">
        <v>439</v>
      </c>
      <c r="G1162" s="23" t="s">
        <v>36</v>
      </c>
      <c r="H1162" s="24">
        <v>150</v>
      </c>
    </row>
    <row r="1163" spans="1:8" x14ac:dyDescent="0.2">
      <c r="A1163" s="23">
        <v>1162</v>
      </c>
      <c r="B1163" s="23" t="s">
        <v>1573</v>
      </c>
      <c r="C1163" s="23">
        <v>4.5</v>
      </c>
      <c r="D1163" s="23">
        <v>26</v>
      </c>
      <c r="E1163" s="23" t="s">
        <v>17</v>
      </c>
      <c r="F1163" s="23" t="s">
        <v>294</v>
      </c>
      <c r="G1163" s="23" t="s">
        <v>166</v>
      </c>
      <c r="H1163" s="24">
        <v>150</v>
      </c>
    </row>
    <row r="1164" spans="1:8" x14ac:dyDescent="0.2">
      <c r="A1164" s="23">
        <v>1163</v>
      </c>
      <c r="B1164" s="23" t="s">
        <v>1574</v>
      </c>
      <c r="C1164" s="23">
        <v>4</v>
      </c>
      <c r="D1164" s="23">
        <v>26</v>
      </c>
      <c r="E1164" s="23" t="s">
        <v>17</v>
      </c>
      <c r="F1164" s="23" t="s">
        <v>435</v>
      </c>
      <c r="G1164" s="23" t="s">
        <v>158</v>
      </c>
      <c r="H1164" s="24">
        <v>150</v>
      </c>
    </row>
    <row r="1165" spans="1:8" x14ac:dyDescent="0.2">
      <c r="A1165" s="23">
        <v>1164</v>
      </c>
      <c r="B1165" s="23" t="s">
        <v>1575</v>
      </c>
      <c r="C1165" s="23">
        <v>3.4</v>
      </c>
      <c r="D1165" s="23">
        <v>26</v>
      </c>
      <c r="E1165" s="23" t="s">
        <v>17</v>
      </c>
      <c r="F1165" s="23" t="s">
        <v>177</v>
      </c>
      <c r="G1165" s="23" t="s">
        <v>160</v>
      </c>
      <c r="H1165" s="24">
        <v>18568</v>
      </c>
    </row>
    <row r="1166" spans="1:8" x14ac:dyDescent="0.2">
      <c r="A1166" s="23">
        <v>1165</v>
      </c>
      <c r="B1166" s="23" t="s">
        <v>1576</v>
      </c>
      <c r="C1166" s="23">
        <v>3.9</v>
      </c>
      <c r="D1166" s="23">
        <v>26</v>
      </c>
      <c r="E1166" s="23" t="s">
        <v>8</v>
      </c>
      <c r="F1166" s="23" t="s">
        <v>249</v>
      </c>
      <c r="G1166" s="23" t="s">
        <v>87</v>
      </c>
      <c r="H1166" s="24">
        <v>350</v>
      </c>
    </row>
    <row r="1167" spans="1:8" x14ac:dyDescent="0.2">
      <c r="A1167" s="23">
        <v>1166</v>
      </c>
      <c r="B1167" s="23" t="s">
        <v>1577</v>
      </c>
      <c r="C1167" s="23">
        <v>3.9</v>
      </c>
      <c r="D1167" s="23">
        <v>26</v>
      </c>
      <c r="E1167" s="23" t="s">
        <v>8</v>
      </c>
      <c r="F1167" s="23" t="s">
        <v>177</v>
      </c>
      <c r="G1167" s="23" t="s">
        <v>47</v>
      </c>
      <c r="H1167" s="24">
        <v>350</v>
      </c>
    </row>
    <row r="1168" spans="1:8" x14ac:dyDescent="0.2">
      <c r="A1168" s="23">
        <v>1167</v>
      </c>
      <c r="B1168" s="23" t="s">
        <v>1578</v>
      </c>
      <c r="C1168" s="23">
        <v>3.7</v>
      </c>
      <c r="D1168" s="23">
        <v>26</v>
      </c>
      <c r="E1168" s="23" t="s">
        <v>17</v>
      </c>
      <c r="F1168" s="23" t="s">
        <v>401</v>
      </c>
      <c r="G1168" s="23" t="s">
        <v>116</v>
      </c>
      <c r="H1168" s="24">
        <v>3500</v>
      </c>
    </row>
    <row r="1169" spans="1:8" x14ac:dyDescent="0.2">
      <c r="A1169" s="23">
        <v>1168</v>
      </c>
      <c r="B1169" s="23" t="s">
        <v>1579</v>
      </c>
      <c r="C1169" s="23">
        <v>4.3</v>
      </c>
      <c r="D1169" s="23">
        <v>26</v>
      </c>
      <c r="E1169" s="23" t="s">
        <v>17</v>
      </c>
      <c r="F1169" s="23" t="s">
        <v>232</v>
      </c>
      <c r="G1169" s="23" t="s">
        <v>33</v>
      </c>
      <c r="H1169" s="24">
        <v>150</v>
      </c>
    </row>
    <row r="1170" spans="1:8" x14ac:dyDescent="0.2">
      <c r="A1170" s="23">
        <v>1169</v>
      </c>
      <c r="B1170" s="23" t="s">
        <v>1580</v>
      </c>
      <c r="C1170" s="23">
        <v>3.6</v>
      </c>
      <c r="D1170" s="23">
        <v>25</v>
      </c>
      <c r="E1170" s="23" t="s">
        <v>17</v>
      </c>
      <c r="F1170" s="23" t="s">
        <v>272</v>
      </c>
      <c r="G1170" s="23" t="s">
        <v>74</v>
      </c>
      <c r="H1170" s="24">
        <v>150</v>
      </c>
    </row>
    <row r="1171" spans="1:8" x14ac:dyDescent="0.2">
      <c r="A1171" s="23">
        <v>1170</v>
      </c>
      <c r="B1171" s="23" t="s">
        <v>1581</v>
      </c>
      <c r="C1171" s="23">
        <v>3.6</v>
      </c>
      <c r="D1171" s="23">
        <v>25</v>
      </c>
      <c r="E1171" s="23" t="s">
        <v>17</v>
      </c>
      <c r="F1171" s="23" t="s">
        <v>424</v>
      </c>
      <c r="G1171" s="23" t="s">
        <v>19</v>
      </c>
      <c r="H1171" s="24">
        <v>150</v>
      </c>
    </row>
    <row r="1172" spans="1:8" x14ac:dyDescent="0.2">
      <c r="A1172" s="23">
        <v>1171</v>
      </c>
      <c r="B1172" s="23" t="s">
        <v>1582</v>
      </c>
      <c r="C1172" s="23">
        <v>3.5</v>
      </c>
      <c r="D1172" s="23">
        <v>25</v>
      </c>
      <c r="E1172" s="23" t="s">
        <v>17</v>
      </c>
      <c r="F1172" s="23" t="s">
        <v>232</v>
      </c>
      <c r="G1172" s="23" t="s">
        <v>45</v>
      </c>
      <c r="H1172" s="24">
        <v>350</v>
      </c>
    </row>
    <row r="1173" spans="1:8" x14ac:dyDescent="0.2">
      <c r="A1173" s="23">
        <v>1172</v>
      </c>
      <c r="B1173" s="23" t="s">
        <v>1583</v>
      </c>
      <c r="C1173" s="23">
        <v>4.3</v>
      </c>
      <c r="D1173" s="23">
        <v>25</v>
      </c>
      <c r="E1173" s="23" t="s">
        <v>8</v>
      </c>
      <c r="F1173" s="23" t="s">
        <v>249</v>
      </c>
      <c r="G1173" s="23" t="s">
        <v>14</v>
      </c>
      <c r="H1173" s="24">
        <v>850</v>
      </c>
    </row>
    <row r="1174" spans="1:8" x14ac:dyDescent="0.2">
      <c r="A1174" s="23">
        <v>1173</v>
      </c>
      <c r="B1174" s="23" t="s">
        <v>1584</v>
      </c>
      <c r="C1174" s="23">
        <v>3.2</v>
      </c>
      <c r="D1174" s="23">
        <v>25</v>
      </c>
      <c r="E1174" s="23" t="s">
        <v>17</v>
      </c>
      <c r="F1174" s="23" t="s">
        <v>518</v>
      </c>
      <c r="G1174" s="23" t="s">
        <v>22</v>
      </c>
      <c r="H1174" s="24">
        <v>150</v>
      </c>
    </row>
    <row r="1175" spans="1:8" x14ac:dyDescent="0.2">
      <c r="A1175" s="23">
        <v>1174</v>
      </c>
      <c r="B1175" s="23" t="s">
        <v>1585</v>
      </c>
      <c r="C1175" s="23">
        <v>3.4</v>
      </c>
      <c r="D1175" s="23">
        <v>25</v>
      </c>
      <c r="E1175" s="23" t="s">
        <v>17</v>
      </c>
      <c r="F1175" s="23" t="s">
        <v>371</v>
      </c>
      <c r="G1175" s="23" t="s">
        <v>237</v>
      </c>
      <c r="H1175" s="24">
        <v>3500</v>
      </c>
    </row>
    <row r="1176" spans="1:8" x14ac:dyDescent="0.2">
      <c r="A1176" s="23">
        <v>1175</v>
      </c>
      <c r="B1176" s="23" t="s">
        <v>1586</v>
      </c>
      <c r="C1176" s="23">
        <v>2.8</v>
      </c>
      <c r="D1176" s="23">
        <v>25</v>
      </c>
      <c r="E1176" s="23" t="s">
        <v>8</v>
      </c>
      <c r="F1176" s="23" t="s">
        <v>402</v>
      </c>
      <c r="G1176" s="23" t="s">
        <v>143</v>
      </c>
      <c r="H1176" s="24">
        <v>150</v>
      </c>
    </row>
    <row r="1177" spans="1:8" x14ac:dyDescent="0.2">
      <c r="A1177" s="23">
        <v>1176</v>
      </c>
      <c r="B1177" s="23" t="s">
        <v>1587</v>
      </c>
      <c r="C1177" s="23">
        <v>4.5</v>
      </c>
      <c r="D1177" s="23">
        <v>25</v>
      </c>
      <c r="E1177" s="23" t="s">
        <v>17</v>
      </c>
      <c r="F1177" s="23" t="s">
        <v>519</v>
      </c>
      <c r="G1177" s="23" t="s">
        <v>142</v>
      </c>
      <c r="H1177" s="24">
        <v>850</v>
      </c>
    </row>
    <row r="1178" spans="1:8" x14ac:dyDescent="0.2">
      <c r="A1178" s="23">
        <v>1177</v>
      </c>
      <c r="B1178" s="23" t="s">
        <v>1588</v>
      </c>
      <c r="C1178" s="23">
        <v>3.4</v>
      </c>
      <c r="D1178" s="23">
        <v>25</v>
      </c>
      <c r="E1178" s="23" t="s">
        <v>17</v>
      </c>
      <c r="F1178" s="23" t="s">
        <v>249</v>
      </c>
      <c r="G1178" s="23" t="s">
        <v>96</v>
      </c>
      <c r="H1178" s="24">
        <v>18568</v>
      </c>
    </row>
    <row r="1179" spans="1:8" x14ac:dyDescent="0.2">
      <c r="A1179" s="23">
        <v>1178</v>
      </c>
      <c r="B1179" s="23" t="s">
        <v>1589</v>
      </c>
      <c r="C1179" s="23">
        <v>3</v>
      </c>
      <c r="D1179" s="23">
        <v>25</v>
      </c>
      <c r="E1179" s="23" t="s">
        <v>17</v>
      </c>
      <c r="F1179" s="23" t="s">
        <v>222</v>
      </c>
      <c r="G1179" s="23" t="s">
        <v>86</v>
      </c>
      <c r="H1179" s="24">
        <v>150</v>
      </c>
    </row>
    <row r="1180" spans="1:8" x14ac:dyDescent="0.2">
      <c r="A1180" s="23">
        <v>1179</v>
      </c>
      <c r="B1180" s="23" t="s">
        <v>1590</v>
      </c>
      <c r="C1180" s="23">
        <v>4.2</v>
      </c>
      <c r="D1180" s="23">
        <v>25</v>
      </c>
      <c r="E1180" s="23" t="s">
        <v>17</v>
      </c>
      <c r="F1180" s="23" t="s">
        <v>497</v>
      </c>
      <c r="G1180" s="23" t="s">
        <v>83</v>
      </c>
      <c r="H1180" s="24">
        <v>350</v>
      </c>
    </row>
    <row r="1181" spans="1:8" x14ac:dyDescent="0.2">
      <c r="A1181" s="23">
        <v>1180</v>
      </c>
      <c r="B1181" s="23" t="s">
        <v>1591</v>
      </c>
      <c r="C1181" s="23">
        <v>4</v>
      </c>
      <c r="D1181" s="23">
        <v>25</v>
      </c>
      <c r="E1181" s="23" t="s">
        <v>17</v>
      </c>
      <c r="F1181" s="23" t="s">
        <v>249</v>
      </c>
      <c r="G1181" s="23" t="s">
        <v>33</v>
      </c>
      <c r="H1181" s="24">
        <v>350</v>
      </c>
    </row>
    <row r="1182" spans="1:8" x14ac:dyDescent="0.2">
      <c r="A1182" s="23">
        <v>1181</v>
      </c>
      <c r="B1182" s="23" t="s">
        <v>1592</v>
      </c>
      <c r="C1182" s="23">
        <v>4.4000000000000004</v>
      </c>
      <c r="D1182" s="23">
        <v>25</v>
      </c>
      <c r="E1182" s="23" t="s">
        <v>227</v>
      </c>
      <c r="F1182" s="23" t="s">
        <v>188</v>
      </c>
      <c r="G1182" s="23" t="s">
        <v>170</v>
      </c>
      <c r="H1182" s="24">
        <v>350</v>
      </c>
    </row>
    <row r="1183" spans="1:8" x14ac:dyDescent="0.2">
      <c r="A1183" s="23">
        <v>1182</v>
      </c>
      <c r="B1183" s="23" t="s">
        <v>1593</v>
      </c>
      <c r="C1183" s="23">
        <v>3.6</v>
      </c>
      <c r="D1183" s="23">
        <v>25</v>
      </c>
      <c r="E1183" s="23" t="s">
        <v>17</v>
      </c>
      <c r="F1183" s="23" t="s">
        <v>247</v>
      </c>
      <c r="G1183" s="23" t="s">
        <v>83</v>
      </c>
      <c r="H1183" s="24">
        <v>18568</v>
      </c>
    </row>
    <row r="1184" spans="1:8" x14ac:dyDescent="0.2">
      <c r="A1184" s="23">
        <v>1183</v>
      </c>
      <c r="B1184" s="23" t="s">
        <v>1594</v>
      </c>
      <c r="C1184" s="23">
        <v>4.3</v>
      </c>
      <c r="D1184" s="23">
        <v>25</v>
      </c>
      <c r="E1184" s="23" t="s">
        <v>17</v>
      </c>
      <c r="F1184" s="23" t="s">
        <v>249</v>
      </c>
      <c r="G1184" s="23" t="s">
        <v>12</v>
      </c>
      <c r="H1184" s="24">
        <v>3500</v>
      </c>
    </row>
    <row r="1185" spans="1:8" x14ac:dyDescent="0.2">
      <c r="A1185" s="23">
        <v>1184</v>
      </c>
      <c r="B1185" s="23" t="s">
        <v>1595</v>
      </c>
      <c r="C1185" s="23">
        <v>2.8</v>
      </c>
      <c r="D1185" s="23">
        <v>25</v>
      </c>
      <c r="E1185" s="23" t="s">
        <v>8</v>
      </c>
      <c r="F1185" s="23" t="s">
        <v>272</v>
      </c>
      <c r="G1185" s="23" t="s">
        <v>32</v>
      </c>
      <c r="H1185" s="24">
        <v>850</v>
      </c>
    </row>
    <row r="1186" spans="1:8" x14ac:dyDescent="0.2">
      <c r="A1186" s="23">
        <v>1185</v>
      </c>
      <c r="B1186" s="23" t="s">
        <v>1596</v>
      </c>
      <c r="C1186" s="23">
        <v>3.1</v>
      </c>
      <c r="D1186" s="23">
        <v>25</v>
      </c>
      <c r="E1186" s="23" t="s">
        <v>17</v>
      </c>
      <c r="F1186" s="23" t="s">
        <v>232</v>
      </c>
      <c r="G1186" s="23" t="s">
        <v>32</v>
      </c>
      <c r="H1186" s="24">
        <v>150</v>
      </c>
    </row>
    <row r="1187" spans="1:8" x14ac:dyDescent="0.2">
      <c r="A1187" s="23">
        <v>1186</v>
      </c>
      <c r="B1187" s="23" t="s">
        <v>1597</v>
      </c>
      <c r="C1187" s="23">
        <v>3.4</v>
      </c>
      <c r="D1187" s="23">
        <v>25</v>
      </c>
      <c r="E1187" s="23" t="s">
        <v>17</v>
      </c>
      <c r="F1187" s="23" t="s">
        <v>257</v>
      </c>
      <c r="G1187" s="23" t="s">
        <v>33</v>
      </c>
      <c r="H1187" s="24">
        <v>150</v>
      </c>
    </row>
    <row r="1188" spans="1:8" x14ac:dyDescent="0.2">
      <c r="A1188" s="23">
        <v>1187</v>
      </c>
      <c r="B1188" s="23" t="s">
        <v>1598</v>
      </c>
      <c r="C1188" s="23">
        <v>3.3</v>
      </c>
      <c r="D1188" s="23">
        <v>24</v>
      </c>
      <c r="E1188" s="23" t="s">
        <v>17</v>
      </c>
      <c r="F1188" s="23" t="s">
        <v>247</v>
      </c>
      <c r="G1188" s="23" t="s">
        <v>14</v>
      </c>
      <c r="H1188" s="24">
        <v>150</v>
      </c>
    </row>
    <row r="1189" spans="1:8" x14ac:dyDescent="0.2">
      <c r="A1189" s="23">
        <v>1188</v>
      </c>
      <c r="B1189" s="23" t="s">
        <v>1599</v>
      </c>
      <c r="C1189" s="23">
        <v>2.7</v>
      </c>
      <c r="D1189" s="23">
        <v>24</v>
      </c>
      <c r="E1189" s="23" t="s">
        <v>17</v>
      </c>
      <c r="F1189" s="23" t="s">
        <v>439</v>
      </c>
      <c r="G1189" s="23" t="s">
        <v>96</v>
      </c>
      <c r="H1189" s="24">
        <v>3500</v>
      </c>
    </row>
    <row r="1190" spans="1:8" x14ac:dyDescent="0.2">
      <c r="A1190" s="23">
        <v>1189</v>
      </c>
      <c r="B1190" s="23" t="s">
        <v>1600</v>
      </c>
      <c r="C1190" s="23">
        <v>2.8</v>
      </c>
      <c r="D1190" s="23">
        <v>24</v>
      </c>
      <c r="E1190" s="23" t="s">
        <v>17</v>
      </c>
      <c r="F1190" s="23" t="s">
        <v>520</v>
      </c>
      <c r="G1190" s="23" t="s">
        <v>32</v>
      </c>
      <c r="H1190" s="24">
        <v>150</v>
      </c>
    </row>
    <row r="1191" spans="1:8" x14ac:dyDescent="0.2">
      <c r="A1191" s="23">
        <v>1190</v>
      </c>
      <c r="B1191" s="23" t="s">
        <v>1601</v>
      </c>
      <c r="C1191" s="23">
        <v>3.7</v>
      </c>
      <c r="D1191" s="23">
        <v>24</v>
      </c>
      <c r="E1191" s="23" t="s">
        <v>17</v>
      </c>
      <c r="F1191" s="23" t="s">
        <v>243</v>
      </c>
      <c r="G1191" s="23" t="s">
        <v>74</v>
      </c>
      <c r="H1191" s="24">
        <v>18568</v>
      </c>
    </row>
    <row r="1192" spans="1:8" x14ac:dyDescent="0.2">
      <c r="A1192" s="23">
        <v>1191</v>
      </c>
      <c r="B1192" s="23" t="s">
        <v>1602</v>
      </c>
      <c r="C1192" s="23">
        <v>4.3</v>
      </c>
      <c r="D1192" s="23">
        <v>24</v>
      </c>
      <c r="E1192" s="23" t="s">
        <v>17</v>
      </c>
      <c r="F1192" s="23" t="s">
        <v>203</v>
      </c>
      <c r="G1192" s="23" t="s">
        <v>112</v>
      </c>
      <c r="H1192" s="24">
        <v>150</v>
      </c>
    </row>
    <row r="1193" spans="1:8" x14ac:dyDescent="0.2">
      <c r="A1193" s="23">
        <v>1192</v>
      </c>
      <c r="B1193" s="23" t="s">
        <v>1603</v>
      </c>
      <c r="C1193" s="23">
        <v>3.7</v>
      </c>
      <c r="D1193" s="23">
        <v>24</v>
      </c>
      <c r="E1193" s="23" t="s">
        <v>17</v>
      </c>
      <c r="F1193" s="23" t="s">
        <v>403</v>
      </c>
      <c r="G1193" s="23" t="s">
        <v>113</v>
      </c>
      <c r="H1193" s="24">
        <v>350</v>
      </c>
    </row>
    <row r="1194" spans="1:8" x14ac:dyDescent="0.2">
      <c r="A1194" s="23">
        <v>1193</v>
      </c>
      <c r="B1194" s="23" t="s">
        <v>1604</v>
      </c>
      <c r="C1194" s="23">
        <v>3.7</v>
      </c>
      <c r="D1194" s="23">
        <v>24</v>
      </c>
      <c r="E1194" s="23" t="s">
        <v>17</v>
      </c>
      <c r="F1194" s="23" t="s">
        <v>439</v>
      </c>
      <c r="G1194" s="23" t="s">
        <v>74</v>
      </c>
      <c r="H1194" s="24">
        <v>150</v>
      </c>
    </row>
    <row r="1195" spans="1:8" x14ac:dyDescent="0.2">
      <c r="A1195" s="23">
        <v>1194</v>
      </c>
      <c r="B1195" s="23" t="s">
        <v>1605</v>
      </c>
      <c r="C1195" s="23">
        <v>3.6</v>
      </c>
      <c r="D1195" s="23">
        <v>24</v>
      </c>
      <c r="E1195" s="23" t="s">
        <v>17</v>
      </c>
      <c r="F1195" s="23" t="s">
        <v>461</v>
      </c>
      <c r="G1195" s="23" t="s">
        <v>66</v>
      </c>
      <c r="H1195" s="24">
        <v>150</v>
      </c>
    </row>
    <row r="1196" spans="1:8" x14ac:dyDescent="0.2">
      <c r="A1196" s="23">
        <v>1195</v>
      </c>
      <c r="B1196" s="23" t="s">
        <v>1606</v>
      </c>
      <c r="C1196" s="23">
        <v>4.5999999999999996</v>
      </c>
      <c r="D1196" s="23">
        <v>24</v>
      </c>
      <c r="E1196" s="23" t="s">
        <v>17</v>
      </c>
      <c r="F1196" s="23" t="s">
        <v>521</v>
      </c>
      <c r="G1196" s="23" t="s">
        <v>256</v>
      </c>
      <c r="H1196" s="24">
        <v>850</v>
      </c>
    </row>
    <row r="1197" spans="1:8" x14ac:dyDescent="0.2">
      <c r="A1197" s="23">
        <v>1196</v>
      </c>
      <c r="B1197" s="23" t="s">
        <v>1607</v>
      </c>
      <c r="C1197" s="23">
        <v>4.0999999999999996</v>
      </c>
      <c r="D1197" s="23">
        <v>24</v>
      </c>
      <c r="E1197" s="23" t="s">
        <v>17</v>
      </c>
      <c r="F1197" s="23" t="s">
        <v>257</v>
      </c>
      <c r="G1197" s="23" t="s">
        <v>99</v>
      </c>
      <c r="H1197" s="24">
        <v>150</v>
      </c>
    </row>
    <row r="1198" spans="1:8" x14ac:dyDescent="0.2">
      <c r="A1198" s="23">
        <v>1197</v>
      </c>
      <c r="B1198" s="23" t="s">
        <v>1608</v>
      </c>
      <c r="C1198" s="23">
        <v>2.2999999999999998</v>
      </c>
      <c r="D1198" s="23">
        <v>24</v>
      </c>
      <c r="E1198" s="23" t="s">
        <v>17</v>
      </c>
      <c r="F1198" s="23" t="s">
        <v>223</v>
      </c>
      <c r="G1198" s="23" t="s">
        <v>18</v>
      </c>
      <c r="H1198" s="24">
        <v>150</v>
      </c>
    </row>
    <row r="1199" spans="1:8" x14ac:dyDescent="0.2">
      <c r="A1199" s="23">
        <v>1198</v>
      </c>
      <c r="B1199" s="23" t="s">
        <v>1609</v>
      </c>
      <c r="C1199" s="23">
        <v>4.5</v>
      </c>
      <c r="D1199" s="23">
        <v>24</v>
      </c>
      <c r="E1199" s="23" t="s">
        <v>17</v>
      </c>
      <c r="F1199" s="23" t="s">
        <v>522</v>
      </c>
      <c r="G1199" s="23" t="s">
        <v>33</v>
      </c>
      <c r="H1199" s="24">
        <v>3500</v>
      </c>
    </row>
    <row r="1200" spans="1:8" x14ac:dyDescent="0.2">
      <c r="A1200" s="23">
        <v>1199</v>
      </c>
      <c r="B1200" s="23" t="s">
        <v>1610</v>
      </c>
      <c r="C1200" s="23">
        <v>3.9</v>
      </c>
      <c r="D1200" s="23">
        <v>24</v>
      </c>
      <c r="E1200" s="23" t="s">
        <v>17</v>
      </c>
      <c r="F1200" s="23" t="s">
        <v>249</v>
      </c>
      <c r="G1200" s="23" t="s">
        <v>87</v>
      </c>
      <c r="H1200" s="24">
        <v>350</v>
      </c>
    </row>
    <row r="1201" spans="1:8" x14ac:dyDescent="0.2">
      <c r="A1201" s="23">
        <v>1200</v>
      </c>
      <c r="B1201" s="23" t="s">
        <v>1611</v>
      </c>
      <c r="C1201" s="23">
        <v>3.8</v>
      </c>
      <c r="D1201" s="23">
        <v>24</v>
      </c>
      <c r="E1201" s="23" t="s">
        <v>17</v>
      </c>
      <c r="F1201" s="23" t="s">
        <v>540</v>
      </c>
      <c r="G1201" s="23" t="s">
        <v>22</v>
      </c>
      <c r="H1201" s="24">
        <v>350</v>
      </c>
    </row>
    <row r="1202" spans="1:8" x14ac:dyDescent="0.2">
      <c r="A1202" s="23">
        <v>1201</v>
      </c>
      <c r="B1202" s="23" t="s">
        <v>1612</v>
      </c>
      <c r="C1202" s="23">
        <v>4.2</v>
      </c>
      <c r="D1202" s="23">
        <v>24</v>
      </c>
      <c r="E1202" s="23" t="s">
        <v>17</v>
      </c>
      <c r="F1202" s="23" t="s">
        <v>204</v>
      </c>
      <c r="G1202" s="23" t="s">
        <v>115</v>
      </c>
      <c r="H1202" s="24">
        <v>350</v>
      </c>
    </row>
    <row r="1203" spans="1:8" x14ac:dyDescent="0.2">
      <c r="A1203" s="23">
        <v>1202</v>
      </c>
      <c r="B1203" s="23" t="s">
        <v>1613</v>
      </c>
      <c r="C1203" s="23">
        <v>4.7</v>
      </c>
      <c r="D1203" s="23">
        <v>24</v>
      </c>
      <c r="E1203" s="23" t="s">
        <v>17</v>
      </c>
      <c r="F1203" s="23" t="s">
        <v>404</v>
      </c>
      <c r="G1203" s="23" t="s">
        <v>22</v>
      </c>
      <c r="H1203" s="24">
        <v>150</v>
      </c>
    </row>
    <row r="1204" spans="1:8" x14ac:dyDescent="0.2">
      <c r="A1204" s="23">
        <v>1203</v>
      </c>
      <c r="B1204" s="23" t="s">
        <v>1614</v>
      </c>
      <c r="C1204" s="23">
        <v>2.8</v>
      </c>
      <c r="D1204" s="23">
        <v>24</v>
      </c>
      <c r="E1204" s="23" t="s">
        <v>17</v>
      </c>
      <c r="F1204" s="23" t="s">
        <v>428</v>
      </c>
      <c r="G1204" s="23" t="s">
        <v>64</v>
      </c>
      <c r="H1204" s="24">
        <v>3500</v>
      </c>
    </row>
    <row r="1205" spans="1:8" x14ac:dyDescent="0.2">
      <c r="A1205" s="23">
        <v>1204</v>
      </c>
      <c r="B1205" s="23" t="s">
        <v>1615</v>
      </c>
      <c r="C1205" s="23">
        <v>3.8</v>
      </c>
      <c r="D1205" s="23">
        <v>24</v>
      </c>
      <c r="E1205" s="23" t="s">
        <v>17</v>
      </c>
      <c r="F1205" s="23" t="s">
        <v>247</v>
      </c>
      <c r="G1205" s="23" t="s">
        <v>26</v>
      </c>
      <c r="H1205" s="24">
        <v>150</v>
      </c>
    </row>
    <row r="1206" spans="1:8" x14ac:dyDescent="0.2">
      <c r="A1206" s="23">
        <v>1205</v>
      </c>
      <c r="B1206" s="23" t="s">
        <v>1616</v>
      </c>
      <c r="C1206" s="23">
        <v>3.8</v>
      </c>
      <c r="D1206" s="23">
        <v>24</v>
      </c>
      <c r="E1206" s="23" t="s">
        <v>17</v>
      </c>
      <c r="F1206" s="23" t="s">
        <v>247</v>
      </c>
      <c r="G1206" s="23" t="s">
        <v>26</v>
      </c>
      <c r="H1206" s="24">
        <v>150</v>
      </c>
    </row>
    <row r="1207" spans="1:8" x14ac:dyDescent="0.2">
      <c r="A1207" s="23">
        <v>1206</v>
      </c>
      <c r="B1207" s="23" t="s">
        <v>1617</v>
      </c>
      <c r="C1207" s="23">
        <v>3.9</v>
      </c>
      <c r="D1207" s="23">
        <v>24</v>
      </c>
      <c r="E1207" s="23" t="s">
        <v>17</v>
      </c>
      <c r="F1207" s="23" t="s">
        <v>249</v>
      </c>
      <c r="G1207" s="23" t="s">
        <v>87</v>
      </c>
      <c r="H1207" s="24">
        <v>350</v>
      </c>
    </row>
    <row r="1208" spans="1:8" x14ac:dyDescent="0.2">
      <c r="A1208" s="23">
        <v>1207</v>
      </c>
      <c r="B1208" s="23" t="s">
        <v>1618</v>
      </c>
      <c r="C1208" s="23">
        <v>2.8</v>
      </c>
      <c r="D1208" s="23">
        <v>24</v>
      </c>
      <c r="E1208" s="23" t="s">
        <v>17</v>
      </c>
      <c r="F1208" s="23" t="s">
        <v>428</v>
      </c>
      <c r="G1208" s="23" t="s">
        <v>64</v>
      </c>
      <c r="H1208" s="24">
        <v>3500</v>
      </c>
    </row>
    <row r="1209" spans="1:8" x14ac:dyDescent="0.2">
      <c r="A1209" s="23">
        <v>1208</v>
      </c>
      <c r="B1209" s="23" t="s">
        <v>1619</v>
      </c>
      <c r="C1209" s="23">
        <v>4.0999999999999996</v>
      </c>
      <c r="D1209" s="23">
        <v>24</v>
      </c>
      <c r="E1209" s="23" t="s">
        <v>17</v>
      </c>
      <c r="F1209" s="23" t="s">
        <v>257</v>
      </c>
      <c r="G1209" s="23" t="s">
        <v>99</v>
      </c>
      <c r="H1209" s="24">
        <v>150</v>
      </c>
    </row>
    <row r="1210" spans="1:8" x14ac:dyDescent="0.2">
      <c r="A1210" s="23">
        <v>1209</v>
      </c>
      <c r="B1210" s="23" t="s">
        <v>1620</v>
      </c>
      <c r="C1210" s="23">
        <v>3.8</v>
      </c>
      <c r="D1210" s="23">
        <v>24</v>
      </c>
      <c r="E1210" s="23" t="s">
        <v>17</v>
      </c>
      <c r="F1210" s="23" t="s">
        <v>272</v>
      </c>
      <c r="G1210" s="23" t="s">
        <v>57</v>
      </c>
      <c r="H1210" s="24">
        <v>150</v>
      </c>
    </row>
    <row r="1211" spans="1:8" x14ac:dyDescent="0.2">
      <c r="A1211" s="23">
        <v>1210</v>
      </c>
      <c r="B1211" s="23" t="s">
        <v>1621</v>
      </c>
      <c r="C1211" s="23">
        <v>4.5</v>
      </c>
      <c r="D1211" s="23">
        <v>24</v>
      </c>
      <c r="E1211" s="23" t="s">
        <v>17</v>
      </c>
      <c r="F1211" s="23" t="s">
        <v>522</v>
      </c>
      <c r="G1211" s="23" t="s">
        <v>33</v>
      </c>
      <c r="H1211" s="24">
        <v>3500</v>
      </c>
    </row>
    <row r="1212" spans="1:8" x14ac:dyDescent="0.2">
      <c r="A1212" s="23">
        <v>1211</v>
      </c>
      <c r="B1212" s="23" t="s">
        <v>1622</v>
      </c>
      <c r="C1212" s="23">
        <v>3.5</v>
      </c>
      <c r="D1212" s="23">
        <v>24</v>
      </c>
      <c r="E1212" s="23" t="s">
        <v>17</v>
      </c>
      <c r="F1212" s="23" t="s">
        <v>188</v>
      </c>
      <c r="G1212" s="23" t="s">
        <v>97</v>
      </c>
      <c r="H1212" s="24">
        <v>150</v>
      </c>
    </row>
    <row r="1213" spans="1:8" x14ac:dyDescent="0.2">
      <c r="A1213" s="23">
        <v>1212</v>
      </c>
      <c r="B1213" s="23" t="s">
        <v>1623</v>
      </c>
      <c r="C1213" s="23">
        <v>4.7</v>
      </c>
      <c r="D1213" s="23">
        <v>24</v>
      </c>
      <c r="E1213" s="23" t="s">
        <v>17</v>
      </c>
      <c r="F1213" s="23" t="s">
        <v>404</v>
      </c>
      <c r="G1213" s="23" t="s">
        <v>22</v>
      </c>
      <c r="H1213" s="24">
        <v>150</v>
      </c>
    </row>
    <row r="1214" spans="1:8" x14ac:dyDescent="0.2">
      <c r="A1214" s="23">
        <v>1213</v>
      </c>
      <c r="B1214" s="23" t="s">
        <v>1624</v>
      </c>
      <c r="C1214" s="23">
        <v>3.3</v>
      </c>
      <c r="D1214" s="23">
        <v>24</v>
      </c>
      <c r="E1214" s="23" t="s">
        <v>17</v>
      </c>
      <c r="F1214" s="23" t="s">
        <v>188</v>
      </c>
      <c r="G1214" s="23" t="s">
        <v>143</v>
      </c>
      <c r="H1214" s="24">
        <v>150</v>
      </c>
    </row>
    <row r="1215" spans="1:8" x14ac:dyDescent="0.2">
      <c r="A1215" s="23">
        <v>1214</v>
      </c>
      <c r="B1215" s="23" t="s">
        <v>1625</v>
      </c>
      <c r="C1215" s="23">
        <v>4</v>
      </c>
      <c r="D1215" s="23">
        <v>23</v>
      </c>
      <c r="E1215" s="23" t="s">
        <v>17</v>
      </c>
      <c r="F1215" s="23" t="s">
        <v>405</v>
      </c>
      <c r="G1215" s="23" t="s">
        <v>74</v>
      </c>
      <c r="H1215" s="24">
        <v>350</v>
      </c>
    </row>
    <row r="1216" spans="1:8" x14ac:dyDescent="0.2">
      <c r="A1216" s="23">
        <v>1215</v>
      </c>
      <c r="B1216" s="23" t="s">
        <v>1626</v>
      </c>
      <c r="C1216" s="23">
        <v>3.9</v>
      </c>
      <c r="D1216" s="23">
        <v>23</v>
      </c>
      <c r="E1216" s="23" t="s">
        <v>17</v>
      </c>
      <c r="F1216" s="23" t="s">
        <v>232</v>
      </c>
      <c r="G1216" s="23" t="s">
        <v>96</v>
      </c>
      <c r="H1216" s="24">
        <v>150</v>
      </c>
    </row>
    <row r="1217" spans="1:8" x14ac:dyDescent="0.2">
      <c r="A1217" s="23">
        <v>1216</v>
      </c>
      <c r="B1217" s="23" t="s">
        <v>1627</v>
      </c>
      <c r="C1217" s="23">
        <v>3.4</v>
      </c>
      <c r="D1217" s="23">
        <v>23</v>
      </c>
      <c r="E1217" s="23" t="s">
        <v>17</v>
      </c>
      <c r="F1217" s="23" t="s">
        <v>235</v>
      </c>
      <c r="G1217" s="23" t="s">
        <v>14</v>
      </c>
      <c r="H1217" s="24">
        <v>150</v>
      </c>
    </row>
    <row r="1218" spans="1:8" x14ac:dyDescent="0.2">
      <c r="A1218" s="23">
        <v>1217</v>
      </c>
      <c r="B1218" s="23" t="s">
        <v>1628</v>
      </c>
      <c r="C1218" s="23">
        <v>4.4000000000000004</v>
      </c>
      <c r="D1218" s="23">
        <v>23</v>
      </c>
      <c r="E1218" s="23" t="s">
        <v>17</v>
      </c>
      <c r="F1218" s="23" t="s">
        <v>320</v>
      </c>
      <c r="G1218" s="23" t="s">
        <v>83</v>
      </c>
      <c r="H1218" s="24">
        <v>150</v>
      </c>
    </row>
    <row r="1219" spans="1:8" x14ac:dyDescent="0.2">
      <c r="A1219" s="23">
        <v>1218</v>
      </c>
      <c r="B1219" s="23" t="s">
        <v>1629</v>
      </c>
      <c r="C1219" s="23">
        <v>4.8</v>
      </c>
      <c r="D1219" s="23">
        <v>23</v>
      </c>
      <c r="E1219" s="23" t="s">
        <v>8</v>
      </c>
      <c r="F1219" s="23" t="s">
        <v>249</v>
      </c>
      <c r="G1219" s="23" t="s">
        <v>166</v>
      </c>
      <c r="H1219" s="24">
        <v>150</v>
      </c>
    </row>
    <row r="1220" spans="1:8" x14ac:dyDescent="0.2">
      <c r="A1220" s="23">
        <v>1219</v>
      </c>
      <c r="B1220" s="23" t="s">
        <v>1630</v>
      </c>
      <c r="C1220" s="23">
        <v>4.4000000000000004</v>
      </c>
      <c r="D1220" s="23">
        <v>23</v>
      </c>
      <c r="E1220" s="23" t="s">
        <v>17</v>
      </c>
      <c r="F1220" s="23" t="s">
        <v>320</v>
      </c>
      <c r="G1220" s="23" t="s">
        <v>83</v>
      </c>
      <c r="H1220" s="24">
        <v>150</v>
      </c>
    </row>
    <row r="1221" spans="1:8" x14ac:dyDescent="0.2">
      <c r="A1221" s="23">
        <v>1220</v>
      </c>
      <c r="B1221" s="23" t="s">
        <v>1631</v>
      </c>
      <c r="C1221" s="23">
        <v>4.0999999999999996</v>
      </c>
      <c r="D1221" s="23">
        <v>23</v>
      </c>
      <c r="E1221" s="23" t="s">
        <v>17</v>
      </c>
      <c r="F1221" s="23" t="s">
        <v>248</v>
      </c>
      <c r="G1221" s="23" t="s">
        <v>47</v>
      </c>
      <c r="H1221" s="24">
        <v>150</v>
      </c>
    </row>
    <row r="1222" spans="1:8" x14ac:dyDescent="0.2">
      <c r="A1222" s="23">
        <v>1221</v>
      </c>
      <c r="B1222" s="23" t="s">
        <v>1632</v>
      </c>
      <c r="C1222" s="23">
        <v>3.6</v>
      </c>
      <c r="D1222" s="23">
        <v>23</v>
      </c>
      <c r="E1222" s="23" t="s">
        <v>17</v>
      </c>
      <c r="F1222" s="23" t="s">
        <v>177</v>
      </c>
      <c r="G1222" s="23" t="s">
        <v>19</v>
      </c>
      <c r="H1222" s="24">
        <v>350</v>
      </c>
    </row>
    <row r="1223" spans="1:8" x14ac:dyDescent="0.2">
      <c r="A1223" s="23">
        <v>1222</v>
      </c>
      <c r="B1223" s="23" t="s">
        <v>1633</v>
      </c>
      <c r="C1223" s="23">
        <v>4.5</v>
      </c>
      <c r="D1223" s="23">
        <v>23</v>
      </c>
      <c r="E1223" s="23" t="s">
        <v>17</v>
      </c>
      <c r="F1223" s="23" t="s">
        <v>272</v>
      </c>
      <c r="G1223" s="23" t="s">
        <v>18</v>
      </c>
      <c r="H1223" s="24">
        <v>18568</v>
      </c>
    </row>
    <row r="1224" spans="1:8" x14ac:dyDescent="0.2">
      <c r="A1224" s="23">
        <v>1223</v>
      </c>
      <c r="B1224" s="23" t="s">
        <v>1634</v>
      </c>
      <c r="C1224" s="23">
        <v>4.5999999999999996</v>
      </c>
      <c r="D1224" s="23">
        <v>23</v>
      </c>
      <c r="E1224" s="23" t="s">
        <v>17</v>
      </c>
      <c r="F1224" s="23" t="s">
        <v>222</v>
      </c>
      <c r="G1224" s="23" t="s">
        <v>112</v>
      </c>
      <c r="H1224" s="24">
        <v>150</v>
      </c>
    </row>
    <row r="1225" spans="1:8" x14ac:dyDescent="0.2">
      <c r="A1225" s="23">
        <v>1224</v>
      </c>
      <c r="B1225" s="23" t="s">
        <v>1635</v>
      </c>
      <c r="C1225" s="23">
        <v>3</v>
      </c>
      <c r="D1225" s="23">
        <v>23</v>
      </c>
      <c r="E1225" s="23" t="s">
        <v>17</v>
      </c>
      <c r="F1225" s="23" t="s">
        <v>247</v>
      </c>
      <c r="G1225" s="23" t="s">
        <v>86</v>
      </c>
      <c r="H1225" s="24">
        <v>18568</v>
      </c>
    </row>
    <row r="1226" spans="1:8" x14ac:dyDescent="0.2">
      <c r="A1226" s="23">
        <v>1225</v>
      </c>
      <c r="B1226" s="23" t="s">
        <v>1636</v>
      </c>
      <c r="C1226" s="23">
        <v>2.9</v>
      </c>
      <c r="D1226" s="23">
        <v>23</v>
      </c>
      <c r="E1226" s="23" t="s">
        <v>17</v>
      </c>
      <c r="F1226" s="23" t="s">
        <v>222</v>
      </c>
      <c r="G1226" s="23" t="s">
        <v>47</v>
      </c>
      <c r="H1226" s="24">
        <v>150</v>
      </c>
    </row>
    <row r="1227" spans="1:8" x14ac:dyDescent="0.2">
      <c r="A1227" s="23">
        <v>1226</v>
      </c>
      <c r="B1227" s="23" t="s">
        <v>1637</v>
      </c>
      <c r="C1227" s="23">
        <v>3.8</v>
      </c>
      <c r="D1227" s="23">
        <v>23</v>
      </c>
      <c r="E1227" s="23" t="s">
        <v>17</v>
      </c>
      <c r="F1227" s="23" t="s">
        <v>222</v>
      </c>
      <c r="G1227" s="23" t="s">
        <v>86</v>
      </c>
      <c r="H1227" s="24">
        <v>150</v>
      </c>
    </row>
    <row r="1228" spans="1:8" x14ac:dyDescent="0.2">
      <c r="A1228" s="23">
        <v>1227</v>
      </c>
      <c r="B1228" s="23" t="s">
        <v>1638</v>
      </c>
      <c r="C1228" s="23">
        <v>3.5</v>
      </c>
      <c r="D1228" s="23">
        <v>23</v>
      </c>
      <c r="E1228" s="23" t="s">
        <v>17</v>
      </c>
      <c r="F1228" s="23" t="s">
        <v>273</v>
      </c>
      <c r="G1228" s="23" t="s">
        <v>66</v>
      </c>
      <c r="H1228" s="24">
        <v>350</v>
      </c>
    </row>
    <row r="1229" spans="1:8" x14ac:dyDescent="0.2">
      <c r="A1229" s="23">
        <v>1228</v>
      </c>
      <c r="B1229" s="23" t="s">
        <v>1639</v>
      </c>
      <c r="C1229" s="23">
        <v>3.9</v>
      </c>
      <c r="D1229" s="23">
        <v>23</v>
      </c>
      <c r="E1229" s="23" t="s">
        <v>8</v>
      </c>
      <c r="F1229" s="23" t="s">
        <v>249</v>
      </c>
      <c r="G1229" s="23" t="s">
        <v>183</v>
      </c>
      <c r="H1229" s="24">
        <v>150</v>
      </c>
    </row>
    <row r="1230" spans="1:8" x14ac:dyDescent="0.2">
      <c r="A1230" s="23">
        <v>1229</v>
      </c>
      <c r="B1230" s="23" t="s">
        <v>1640</v>
      </c>
      <c r="C1230" s="23">
        <v>2.9</v>
      </c>
      <c r="D1230" s="23">
        <v>23</v>
      </c>
      <c r="E1230" s="23" t="s">
        <v>17</v>
      </c>
      <c r="F1230" s="23" t="s">
        <v>406</v>
      </c>
      <c r="G1230" s="23" t="s">
        <v>99</v>
      </c>
      <c r="H1230" s="24">
        <v>150</v>
      </c>
    </row>
    <row r="1231" spans="1:8" x14ac:dyDescent="0.2">
      <c r="A1231" s="23">
        <v>1230</v>
      </c>
      <c r="B1231" s="23" t="s">
        <v>1641</v>
      </c>
      <c r="C1231" s="23">
        <v>3.9</v>
      </c>
      <c r="D1231" s="23">
        <v>23</v>
      </c>
      <c r="E1231" s="23" t="s">
        <v>17</v>
      </c>
      <c r="F1231" s="23" t="s">
        <v>232</v>
      </c>
      <c r="G1231" s="23" t="s">
        <v>96</v>
      </c>
      <c r="H1231" s="24">
        <v>150</v>
      </c>
    </row>
    <row r="1232" spans="1:8" x14ac:dyDescent="0.2">
      <c r="A1232" s="23">
        <v>1231</v>
      </c>
      <c r="B1232" s="23" t="s">
        <v>1642</v>
      </c>
      <c r="C1232" s="23">
        <v>4.0999999999999996</v>
      </c>
      <c r="D1232" s="23">
        <v>23</v>
      </c>
      <c r="E1232" s="23" t="s">
        <v>17</v>
      </c>
      <c r="F1232" s="23" t="s">
        <v>248</v>
      </c>
      <c r="G1232" s="23" t="s">
        <v>47</v>
      </c>
      <c r="H1232" s="24">
        <v>150</v>
      </c>
    </row>
    <row r="1233" spans="1:8" x14ac:dyDescent="0.2">
      <c r="A1233" s="23">
        <v>1232</v>
      </c>
      <c r="B1233" s="23" t="s">
        <v>1643</v>
      </c>
      <c r="C1233" s="23">
        <v>3.6</v>
      </c>
      <c r="D1233" s="23">
        <v>23</v>
      </c>
      <c r="E1233" s="23" t="s">
        <v>17</v>
      </c>
      <c r="F1233" s="23" t="s">
        <v>177</v>
      </c>
      <c r="G1233" s="23" t="s">
        <v>19</v>
      </c>
      <c r="H1233" s="24">
        <v>350</v>
      </c>
    </row>
    <row r="1234" spans="1:8" x14ac:dyDescent="0.2">
      <c r="A1234" s="23">
        <v>1233</v>
      </c>
      <c r="B1234" s="23" t="s">
        <v>1644</v>
      </c>
      <c r="C1234" s="23">
        <v>4.7</v>
      </c>
      <c r="D1234" s="23">
        <v>23</v>
      </c>
      <c r="E1234" s="23" t="s">
        <v>17</v>
      </c>
      <c r="F1234" s="23" t="s">
        <v>258</v>
      </c>
      <c r="G1234" s="23" t="s">
        <v>19</v>
      </c>
      <c r="H1234" s="24">
        <v>18568</v>
      </c>
    </row>
    <row r="1235" spans="1:8" x14ac:dyDescent="0.2">
      <c r="A1235" s="23">
        <v>1234</v>
      </c>
      <c r="B1235" s="23" t="s">
        <v>1645</v>
      </c>
      <c r="C1235" s="23">
        <v>4.4000000000000004</v>
      </c>
      <c r="D1235" s="23">
        <v>22</v>
      </c>
      <c r="E1235" s="23" t="s">
        <v>17</v>
      </c>
      <c r="F1235" s="23" t="s">
        <v>431</v>
      </c>
      <c r="G1235" s="23" t="s">
        <v>27</v>
      </c>
      <c r="H1235" s="24">
        <v>150</v>
      </c>
    </row>
    <row r="1236" spans="1:8" x14ac:dyDescent="0.2">
      <c r="A1236" s="23">
        <v>1235</v>
      </c>
      <c r="B1236" s="23" t="s">
        <v>1646</v>
      </c>
      <c r="C1236" s="23">
        <v>4.5</v>
      </c>
      <c r="D1236" s="23">
        <v>22</v>
      </c>
      <c r="E1236" s="23" t="s">
        <v>17</v>
      </c>
      <c r="F1236" s="23" t="s">
        <v>257</v>
      </c>
      <c r="G1236" s="23" t="s">
        <v>74</v>
      </c>
      <c r="H1236" s="24">
        <v>150</v>
      </c>
    </row>
    <row r="1237" spans="1:8" x14ac:dyDescent="0.2">
      <c r="A1237" s="23">
        <v>1236</v>
      </c>
      <c r="B1237" s="23" t="s">
        <v>1647</v>
      </c>
      <c r="C1237" s="23">
        <v>3.7</v>
      </c>
      <c r="D1237" s="23">
        <v>22</v>
      </c>
      <c r="E1237" s="23" t="s">
        <v>17</v>
      </c>
      <c r="F1237" s="23" t="s">
        <v>249</v>
      </c>
      <c r="G1237" s="23" t="s">
        <v>206</v>
      </c>
      <c r="H1237" s="24">
        <v>850</v>
      </c>
    </row>
    <row r="1238" spans="1:8" x14ac:dyDescent="0.2">
      <c r="A1238" s="23">
        <v>1237</v>
      </c>
      <c r="B1238" s="23" t="s">
        <v>1648</v>
      </c>
      <c r="C1238" s="23">
        <v>3.8</v>
      </c>
      <c r="D1238" s="23">
        <v>22</v>
      </c>
      <c r="E1238" s="23" t="s">
        <v>17</v>
      </c>
      <c r="F1238" s="23" t="s">
        <v>249</v>
      </c>
      <c r="G1238" s="23" t="s">
        <v>70</v>
      </c>
      <c r="H1238" s="24">
        <v>350</v>
      </c>
    </row>
    <row r="1239" spans="1:8" x14ac:dyDescent="0.2">
      <c r="A1239" s="23">
        <v>1238</v>
      </c>
      <c r="B1239" s="23" t="s">
        <v>1649</v>
      </c>
      <c r="C1239" s="23">
        <v>3.2</v>
      </c>
      <c r="D1239" s="23">
        <v>22</v>
      </c>
      <c r="E1239" s="23" t="s">
        <v>17</v>
      </c>
      <c r="F1239" s="23" t="s">
        <v>247</v>
      </c>
      <c r="G1239" s="23" t="s">
        <v>112</v>
      </c>
      <c r="H1239" s="24">
        <v>350</v>
      </c>
    </row>
    <row r="1240" spans="1:8" x14ac:dyDescent="0.2">
      <c r="A1240" s="23">
        <v>1239</v>
      </c>
      <c r="B1240" s="23" t="s">
        <v>1650</v>
      </c>
      <c r="C1240" s="23">
        <v>4.9000000000000004</v>
      </c>
      <c r="D1240" s="23">
        <v>22</v>
      </c>
      <c r="E1240" s="23" t="s">
        <v>17</v>
      </c>
      <c r="F1240" s="23" t="s">
        <v>232</v>
      </c>
      <c r="G1240" s="23" t="s">
        <v>83</v>
      </c>
      <c r="H1240" s="24">
        <v>150</v>
      </c>
    </row>
    <row r="1241" spans="1:8" x14ac:dyDescent="0.2">
      <c r="A1241" s="23">
        <v>1240</v>
      </c>
      <c r="B1241" s="23" t="s">
        <v>1651</v>
      </c>
      <c r="C1241" s="23">
        <v>4.3</v>
      </c>
      <c r="D1241" s="23">
        <v>22</v>
      </c>
      <c r="E1241" s="23" t="s">
        <v>17</v>
      </c>
      <c r="F1241" s="23" t="s">
        <v>221</v>
      </c>
      <c r="G1241" s="23" t="s">
        <v>74</v>
      </c>
      <c r="H1241" s="24">
        <v>350</v>
      </c>
    </row>
    <row r="1242" spans="1:8" x14ac:dyDescent="0.2">
      <c r="A1242" s="23">
        <v>1241</v>
      </c>
      <c r="B1242" s="23" t="s">
        <v>1652</v>
      </c>
      <c r="C1242" s="23">
        <v>2.8</v>
      </c>
      <c r="D1242" s="23">
        <v>22</v>
      </c>
      <c r="E1242" s="23" t="s">
        <v>17</v>
      </c>
      <c r="F1242" s="23" t="s">
        <v>407</v>
      </c>
      <c r="G1242" s="23" t="s">
        <v>260</v>
      </c>
      <c r="H1242" s="24">
        <v>150</v>
      </c>
    </row>
    <row r="1243" spans="1:8" x14ac:dyDescent="0.2">
      <c r="A1243" s="23">
        <v>1242</v>
      </c>
      <c r="B1243" s="23" t="s">
        <v>1653</v>
      </c>
      <c r="C1243" s="23">
        <v>3.1</v>
      </c>
      <c r="D1243" s="23">
        <v>22</v>
      </c>
      <c r="E1243" s="23" t="s">
        <v>17</v>
      </c>
      <c r="F1243" s="23" t="s">
        <v>523</v>
      </c>
      <c r="G1243" s="23" t="s">
        <v>189</v>
      </c>
      <c r="H1243" s="24">
        <v>150</v>
      </c>
    </row>
    <row r="1244" spans="1:8" x14ac:dyDescent="0.2">
      <c r="A1244" s="23">
        <v>1243</v>
      </c>
      <c r="B1244" s="23" t="s">
        <v>1654</v>
      </c>
      <c r="C1244" s="23">
        <v>3.8</v>
      </c>
      <c r="D1244" s="23">
        <v>22</v>
      </c>
      <c r="E1244" s="23" t="s">
        <v>17</v>
      </c>
      <c r="F1244" s="23" t="s">
        <v>249</v>
      </c>
      <c r="G1244" s="23" t="s">
        <v>70</v>
      </c>
      <c r="H1244" s="24">
        <v>350</v>
      </c>
    </row>
    <row r="1245" spans="1:8" x14ac:dyDescent="0.2">
      <c r="A1245" s="23">
        <v>1244</v>
      </c>
      <c r="B1245" s="23" t="s">
        <v>1655</v>
      </c>
      <c r="C1245" s="23">
        <v>2.2999999999999998</v>
      </c>
      <c r="D1245" s="23">
        <v>22</v>
      </c>
      <c r="E1245" s="23" t="s">
        <v>17</v>
      </c>
      <c r="F1245" s="23" t="s">
        <v>232</v>
      </c>
      <c r="G1245" s="23" t="s">
        <v>99</v>
      </c>
      <c r="H1245" s="24">
        <v>850</v>
      </c>
    </row>
    <row r="1246" spans="1:8" x14ac:dyDescent="0.2">
      <c r="A1246" s="23">
        <v>1245</v>
      </c>
      <c r="B1246" s="23" t="s">
        <v>1656</v>
      </c>
      <c r="C1246" s="23">
        <v>3.2</v>
      </c>
      <c r="D1246" s="23">
        <v>22</v>
      </c>
      <c r="E1246" s="23" t="s">
        <v>17</v>
      </c>
      <c r="F1246" s="23" t="s">
        <v>247</v>
      </c>
      <c r="G1246" s="23" t="s">
        <v>112</v>
      </c>
      <c r="H1246" s="24">
        <v>350</v>
      </c>
    </row>
    <row r="1247" spans="1:8" x14ac:dyDescent="0.2">
      <c r="A1247" s="23">
        <v>1246</v>
      </c>
      <c r="B1247" s="23" t="s">
        <v>1657</v>
      </c>
      <c r="C1247" s="23">
        <v>3.4</v>
      </c>
      <c r="D1247" s="23">
        <v>22</v>
      </c>
      <c r="E1247" s="23" t="s">
        <v>17</v>
      </c>
      <c r="F1247" s="23" t="s">
        <v>248</v>
      </c>
      <c r="G1247" s="23" t="s">
        <v>103</v>
      </c>
      <c r="H1247" s="24">
        <v>150</v>
      </c>
    </row>
    <row r="1248" spans="1:8" x14ac:dyDescent="0.2">
      <c r="A1248" s="23">
        <v>1247</v>
      </c>
      <c r="B1248" s="23" t="s">
        <v>1658</v>
      </c>
      <c r="C1248" s="23">
        <v>3.6</v>
      </c>
      <c r="D1248" s="23">
        <v>22</v>
      </c>
      <c r="E1248" s="23" t="s">
        <v>17</v>
      </c>
      <c r="F1248" s="23" t="s">
        <v>222</v>
      </c>
      <c r="G1248" s="23" t="s">
        <v>87</v>
      </c>
      <c r="H1248" s="24">
        <v>150</v>
      </c>
    </row>
    <row r="1249" spans="1:8" x14ac:dyDescent="0.2">
      <c r="A1249" s="23">
        <v>1248</v>
      </c>
      <c r="B1249" s="23" t="s">
        <v>1659</v>
      </c>
      <c r="C1249" s="23">
        <v>2.5</v>
      </c>
      <c r="D1249" s="23">
        <v>22</v>
      </c>
      <c r="E1249" s="23" t="s">
        <v>17</v>
      </c>
      <c r="F1249" s="23" t="s">
        <v>321</v>
      </c>
      <c r="G1249" s="23" t="s">
        <v>99</v>
      </c>
      <c r="H1249" s="24">
        <v>18568</v>
      </c>
    </row>
    <row r="1250" spans="1:8" x14ac:dyDescent="0.2">
      <c r="A1250" s="23">
        <v>1249</v>
      </c>
      <c r="B1250" s="23" t="s">
        <v>1660</v>
      </c>
      <c r="C1250" s="23">
        <v>4.0999999999999996</v>
      </c>
      <c r="D1250" s="23">
        <v>22</v>
      </c>
      <c r="E1250" s="23" t="s">
        <v>17</v>
      </c>
      <c r="F1250" s="23" t="s">
        <v>262</v>
      </c>
      <c r="G1250" s="23" t="s">
        <v>36</v>
      </c>
      <c r="H1250" s="24">
        <v>850</v>
      </c>
    </row>
    <row r="1251" spans="1:8" x14ac:dyDescent="0.2">
      <c r="A1251" s="23">
        <v>1250</v>
      </c>
      <c r="B1251" s="23" t="s">
        <v>1661</v>
      </c>
      <c r="C1251" s="23">
        <v>3.9</v>
      </c>
      <c r="D1251" s="23">
        <v>22</v>
      </c>
      <c r="E1251" s="23" t="s">
        <v>17</v>
      </c>
      <c r="F1251" s="23" t="s">
        <v>426</v>
      </c>
      <c r="G1251" s="23" t="s">
        <v>9</v>
      </c>
      <c r="H1251" s="24">
        <v>350</v>
      </c>
    </row>
    <row r="1252" spans="1:8" x14ac:dyDescent="0.2">
      <c r="A1252" s="23">
        <v>1251</v>
      </c>
      <c r="B1252" s="23" t="s">
        <v>1662</v>
      </c>
      <c r="C1252" s="23">
        <v>4.0999999999999996</v>
      </c>
      <c r="D1252" s="23">
        <v>22</v>
      </c>
      <c r="E1252" s="23" t="s">
        <v>17</v>
      </c>
      <c r="F1252" s="23" t="s">
        <v>524</v>
      </c>
      <c r="G1252" s="23" t="s">
        <v>150</v>
      </c>
      <c r="H1252" s="24">
        <v>350</v>
      </c>
    </row>
    <row r="1253" spans="1:8" x14ac:dyDescent="0.2">
      <c r="A1253" s="23">
        <v>1252</v>
      </c>
      <c r="B1253" s="23" t="s">
        <v>1663</v>
      </c>
      <c r="C1253" s="23">
        <v>2.7</v>
      </c>
      <c r="D1253" s="23">
        <v>22</v>
      </c>
      <c r="E1253" s="23" t="s">
        <v>17</v>
      </c>
      <c r="F1253" s="23" t="s">
        <v>264</v>
      </c>
      <c r="G1253" s="23" t="s">
        <v>18</v>
      </c>
      <c r="H1253" s="24">
        <v>150</v>
      </c>
    </row>
    <row r="1254" spans="1:8" x14ac:dyDescent="0.2">
      <c r="A1254" s="23">
        <v>1253</v>
      </c>
      <c r="B1254" s="23" t="s">
        <v>1664</v>
      </c>
      <c r="C1254" s="23">
        <v>4.9000000000000004</v>
      </c>
      <c r="D1254" s="23">
        <v>22</v>
      </c>
      <c r="E1254" s="23" t="s">
        <v>17</v>
      </c>
      <c r="F1254" s="23" t="s">
        <v>232</v>
      </c>
      <c r="G1254" s="23" t="s">
        <v>83</v>
      </c>
      <c r="H1254" s="24">
        <v>150</v>
      </c>
    </row>
    <row r="1255" spans="1:8" x14ac:dyDescent="0.2">
      <c r="A1255" s="23">
        <v>1254</v>
      </c>
      <c r="B1255" s="23" t="s">
        <v>1665</v>
      </c>
      <c r="C1255" s="23">
        <v>4</v>
      </c>
      <c r="D1255" s="23">
        <v>22</v>
      </c>
      <c r="E1255" s="23" t="s">
        <v>17</v>
      </c>
      <c r="F1255" s="23" t="s">
        <v>265</v>
      </c>
      <c r="G1255" s="23" t="s">
        <v>87</v>
      </c>
      <c r="H1255" s="24">
        <v>850</v>
      </c>
    </row>
    <row r="1256" spans="1:8" x14ac:dyDescent="0.2">
      <c r="A1256" s="23">
        <v>1255</v>
      </c>
      <c r="B1256" s="23" t="s">
        <v>1666</v>
      </c>
      <c r="C1256" s="23">
        <v>3.9</v>
      </c>
      <c r="D1256" s="23">
        <v>22</v>
      </c>
      <c r="E1256" s="23" t="s">
        <v>17</v>
      </c>
      <c r="F1256" s="23" t="s">
        <v>249</v>
      </c>
      <c r="G1256" s="23" t="s">
        <v>113</v>
      </c>
      <c r="H1256" s="24">
        <v>150</v>
      </c>
    </row>
    <row r="1257" spans="1:8" x14ac:dyDescent="0.2">
      <c r="A1257" s="23">
        <v>1256</v>
      </c>
      <c r="B1257" s="23" t="s">
        <v>1667</v>
      </c>
      <c r="C1257" s="23">
        <v>4</v>
      </c>
      <c r="D1257" s="23">
        <v>22</v>
      </c>
      <c r="E1257" s="23" t="s">
        <v>17</v>
      </c>
      <c r="F1257" s="23" t="s">
        <v>431</v>
      </c>
      <c r="G1257" s="23" t="s">
        <v>70</v>
      </c>
      <c r="H1257" s="24">
        <v>18568</v>
      </c>
    </row>
    <row r="1258" spans="1:8" x14ac:dyDescent="0.2">
      <c r="A1258" s="23">
        <v>1257</v>
      </c>
      <c r="B1258" s="23" t="s">
        <v>1668</v>
      </c>
      <c r="C1258" s="23">
        <v>3.9</v>
      </c>
      <c r="D1258" s="23">
        <v>22</v>
      </c>
      <c r="E1258" s="23" t="s">
        <v>17</v>
      </c>
      <c r="F1258" s="23" t="s">
        <v>453</v>
      </c>
      <c r="G1258" s="23" t="s">
        <v>96</v>
      </c>
      <c r="H1258" s="24">
        <v>350</v>
      </c>
    </row>
    <row r="1259" spans="1:8" x14ac:dyDescent="0.2">
      <c r="A1259" s="23">
        <v>1258</v>
      </c>
      <c r="B1259" s="23" t="s">
        <v>1669</v>
      </c>
      <c r="C1259" s="23">
        <v>2</v>
      </c>
      <c r="D1259" s="23">
        <v>22</v>
      </c>
      <c r="E1259" s="23" t="s">
        <v>17</v>
      </c>
      <c r="F1259" s="23" t="s">
        <v>247</v>
      </c>
      <c r="G1259" s="23" t="s">
        <v>112</v>
      </c>
      <c r="H1259" s="24">
        <v>350</v>
      </c>
    </row>
    <row r="1260" spans="1:8" x14ac:dyDescent="0.2">
      <c r="A1260" s="23">
        <v>1259</v>
      </c>
      <c r="B1260" s="23" t="s">
        <v>1670</v>
      </c>
      <c r="C1260" s="23">
        <v>4.4000000000000004</v>
      </c>
      <c r="D1260" s="23">
        <v>22</v>
      </c>
      <c r="E1260" s="23" t="s">
        <v>17</v>
      </c>
      <c r="F1260" s="23" t="s">
        <v>431</v>
      </c>
      <c r="G1260" s="23" t="s">
        <v>27</v>
      </c>
      <c r="H1260" s="24">
        <v>150</v>
      </c>
    </row>
    <row r="1261" spans="1:8" x14ac:dyDescent="0.2">
      <c r="A1261" s="23">
        <v>1260</v>
      </c>
      <c r="B1261" s="23" t="s">
        <v>1671</v>
      </c>
      <c r="C1261" s="23">
        <v>3.8</v>
      </c>
      <c r="D1261" s="23">
        <v>22</v>
      </c>
      <c r="E1261" s="23" t="s">
        <v>8</v>
      </c>
      <c r="F1261" s="23" t="s">
        <v>249</v>
      </c>
      <c r="G1261" s="23" t="s">
        <v>34</v>
      </c>
      <c r="H1261" s="24">
        <v>150</v>
      </c>
    </row>
    <row r="1262" spans="1:8" x14ac:dyDescent="0.2">
      <c r="A1262" s="23">
        <v>1261</v>
      </c>
      <c r="B1262" s="23" t="s">
        <v>1672</v>
      </c>
      <c r="C1262" s="23">
        <v>4.5999999999999996</v>
      </c>
      <c r="D1262" s="23">
        <v>22</v>
      </c>
      <c r="E1262" s="23" t="s">
        <v>17</v>
      </c>
      <c r="F1262" s="23" t="s">
        <v>348</v>
      </c>
      <c r="G1262" s="23" t="s">
        <v>36</v>
      </c>
      <c r="H1262" s="24">
        <v>150</v>
      </c>
    </row>
    <row r="1263" spans="1:8" x14ac:dyDescent="0.2">
      <c r="A1263" s="23">
        <v>1262</v>
      </c>
      <c r="B1263" s="23" t="s">
        <v>1673</v>
      </c>
      <c r="C1263" s="23">
        <v>3</v>
      </c>
      <c r="D1263" s="23">
        <v>22</v>
      </c>
      <c r="E1263" s="23" t="s">
        <v>17</v>
      </c>
      <c r="F1263" s="23" t="s">
        <v>484</v>
      </c>
      <c r="G1263" s="23" t="s">
        <v>216</v>
      </c>
      <c r="H1263" s="24">
        <v>150</v>
      </c>
    </row>
    <row r="1264" spans="1:8" x14ac:dyDescent="0.2">
      <c r="A1264" s="23">
        <v>1263</v>
      </c>
      <c r="B1264" s="23" t="s">
        <v>1674</v>
      </c>
      <c r="C1264" s="23">
        <v>3.7</v>
      </c>
      <c r="D1264" s="23">
        <v>21</v>
      </c>
      <c r="E1264" s="23" t="s">
        <v>8</v>
      </c>
      <c r="F1264" s="23" t="s">
        <v>222</v>
      </c>
      <c r="G1264" s="23" t="s">
        <v>183</v>
      </c>
      <c r="H1264" s="24">
        <v>850</v>
      </c>
    </row>
    <row r="1265" spans="1:8" x14ac:dyDescent="0.2">
      <c r="A1265" s="23">
        <v>1264</v>
      </c>
      <c r="B1265" s="23" t="s">
        <v>1675</v>
      </c>
      <c r="C1265" s="23">
        <v>3.6</v>
      </c>
      <c r="D1265" s="23">
        <v>21</v>
      </c>
      <c r="E1265" s="23" t="s">
        <v>17</v>
      </c>
      <c r="F1265" s="23" t="s">
        <v>421</v>
      </c>
      <c r="G1265" s="23" t="s">
        <v>267</v>
      </c>
      <c r="H1265" s="24">
        <v>350</v>
      </c>
    </row>
    <row r="1266" spans="1:8" x14ac:dyDescent="0.2">
      <c r="A1266" s="23">
        <v>1265</v>
      </c>
      <c r="B1266" s="23" t="s">
        <v>1676</v>
      </c>
      <c r="C1266" s="23">
        <v>3.9</v>
      </c>
      <c r="D1266" s="23">
        <v>21</v>
      </c>
      <c r="E1266" s="23" t="s">
        <v>17</v>
      </c>
      <c r="F1266" s="23" t="s">
        <v>421</v>
      </c>
      <c r="G1266" s="23" t="s">
        <v>62</v>
      </c>
      <c r="H1266" s="24">
        <v>18568</v>
      </c>
    </row>
    <row r="1267" spans="1:8" x14ac:dyDescent="0.2">
      <c r="A1267" s="23">
        <v>1266</v>
      </c>
      <c r="B1267" s="23" t="s">
        <v>1677</v>
      </c>
      <c r="C1267" s="23">
        <v>4</v>
      </c>
      <c r="D1267" s="23">
        <v>21</v>
      </c>
      <c r="E1267" s="23" t="s">
        <v>17</v>
      </c>
      <c r="F1267" s="23" t="s">
        <v>232</v>
      </c>
      <c r="G1267" s="23" t="s">
        <v>36</v>
      </c>
      <c r="H1267" s="24">
        <v>350</v>
      </c>
    </row>
    <row r="1268" spans="1:8" x14ac:dyDescent="0.2">
      <c r="A1268" s="23">
        <v>1267</v>
      </c>
      <c r="B1268" s="23" t="s">
        <v>1678</v>
      </c>
      <c r="C1268" s="23">
        <v>3.6</v>
      </c>
      <c r="D1268" s="23">
        <v>21</v>
      </c>
      <c r="E1268" s="23" t="s">
        <v>17</v>
      </c>
      <c r="F1268" s="23" t="s">
        <v>232</v>
      </c>
      <c r="G1268" s="23" t="s">
        <v>36</v>
      </c>
      <c r="H1268" s="24">
        <v>850</v>
      </c>
    </row>
    <row r="1269" spans="1:8" x14ac:dyDescent="0.2">
      <c r="A1269" s="23">
        <v>1268</v>
      </c>
      <c r="B1269" s="23" t="s">
        <v>1679</v>
      </c>
      <c r="C1269" s="23">
        <v>4.3</v>
      </c>
      <c r="D1269" s="23">
        <v>21</v>
      </c>
      <c r="E1269" s="23" t="s">
        <v>17</v>
      </c>
      <c r="F1269" s="23" t="s">
        <v>257</v>
      </c>
      <c r="G1269" s="23" t="s">
        <v>96</v>
      </c>
      <c r="H1269" s="24">
        <v>18568</v>
      </c>
    </row>
    <row r="1270" spans="1:8" x14ac:dyDescent="0.2">
      <c r="A1270" s="23">
        <v>1269</v>
      </c>
      <c r="B1270" s="23" t="s">
        <v>1680</v>
      </c>
      <c r="C1270" s="23">
        <v>2.7</v>
      </c>
      <c r="D1270" s="23">
        <v>21</v>
      </c>
      <c r="E1270" s="23" t="s">
        <v>17</v>
      </c>
      <c r="F1270" s="23" t="s">
        <v>222</v>
      </c>
      <c r="G1270" s="23" t="s">
        <v>18</v>
      </c>
      <c r="H1270" s="24">
        <v>150</v>
      </c>
    </row>
    <row r="1271" spans="1:8" x14ac:dyDescent="0.2">
      <c r="A1271" s="23">
        <v>1270</v>
      </c>
      <c r="B1271" s="23" t="s">
        <v>1681</v>
      </c>
      <c r="C1271" s="23">
        <v>4.0999999999999996</v>
      </c>
      <c r="D1271" s="23">
        <v>21</v>
      </c>
      <c r="E1271" s="23" t="s">
        <v>17</v>
      </c>
      <c r="F1271" s="23" t="s">
        <v>247</v>
      </c>
      <c r="G1271" s="23" t="s">
        <v>60</v>
      </c>
      <c r="H1271" s="24">
        <v>350</v>
      </c>
    </row>
    <row r="1272" spans="1:8" x14ac:dyDescent="0.2">
      <c r="A1272" s="23">
        <v>1271</v>
      </c>
      <c r="B1272" s="23" t="s">
        <v>1682</v>
      </c>
      <c r="C1272" s="23">
        <v>4</v>
      </c>
      <c r="D1272" s="23">
        <v>21</v>
      </c>
      <c r="E1272" s="23" t="s">
        <v>17</v>
      </c>
      <c r="F1272" s="23" t="s">
        <v>343</v>
      </c>
      <c r="G1272" s="23" t="s">
        <v>18</v>
      </c>
      <c r="H1272" s="24">
        <v>150</v>
      </c>
    </row>
    <row r="1273" spans="1:8" x14ac:dyDescent="0.2">
      <c r="A1273" s="23">
        <v>1272</v>
      </c>
      <c r="B1273" s="23" t="s">
        <v>1683</v>
      </c>
      <c r="C1273" s="23">
        <v>3.9</v>
      </c>
      <c r="D1273" s="23">
        <v>21</v>
      </c>
      <c r="E1273" s="23" t="s">
        <v>17</v>
      </c>
      <c r="F1273" s="23" t="s">
        <v>274</v>
      </c>
      <c r="G1273" s="23" t="s">
        <v>96</v>
      </c>
      <c r="H1273" s="24">
        <v>18568</v>
      </c>
    </row>
    <row r="1274" spans="1:8" x14ac:dyDescent="0.2">
      <c r="A1274" s="23">
        <v>1273</v>
      </c>
      <c r="B1274" s="23" t="s">
        <v>1684</v>
      </c>
      <c r="C1274" s="23">
        <v>3.6</v>
      </c>
      <c r="D1274" s="23">
        <v>21</v>
      </c>
      <c r="E1274" s="23" t="s">
        <v>17</v>
      </c>
      <c r="F1274" s="23" t="s">
        <v>232</v>
      </c>
      <c r="G1274" s="23" t="s">
        <v>36</v>
      </c>
      <c r="H1274" s="24">
        <v>850</v>
      </c>
    </row>
    <row r="1275" spans="1:8" x14ac:dyDescent="0.2">
      <c r="A1275" s="23">
        <v>1274</v>
      </c>
      <c r="B1275" s="23" t="s">
        <v>1685</v>
      </c>
      <c r="C1275" s="23">
        <v>4.5999999999999996</v>
      </c>
      <c r="D1275" s="23">
        <v>21</v>
      </c>
      <c r="E1275" s="23" t="s">
        <v>17</v>
      </c>
      <c r="F1275" s="23" t="s">
        <v>257</v>
      </c>
      <c r="G1275" s="23" t="s">
        <v>96</v>
      </c>
      <c r="H1275" s="24">
        <v>150</v>
      </c>
    </row>
    <row r="1276" spans="1:8" x14ac:dyDescent="0.2">
      <c r="A1276" s="23">
        <v>1275</v>
      </c>
      <c r="B1276" s="23" t="s">
        <v>1686</v>
      </c>
      <c r="C1276" s="23">
        <v>4.2</v>
      </c>
      <c r="D1276" s="23">
        <v>21</v>
      </c>
      <c r="E1276" s="23" t="s">
        <v>8</v>
      </c>
      <c r="F1276" s="23" t="s">
        <v>255</v>
      </c>
      <c r="G1276" s="23" t="s">
        <v>36</v>
      </c>
      <c r="H1276" s="24">
        <v>350</v>
      </c>
    </row>
    <row r="1277" spans="1:8" x14ac:dyDescent="0.2">
      <c r="A1277" s="23">
        <v>1276</v>
      </c>
      <c r="B1277" s="23" t="s">
        <v>1687</v>
      </c>
      <c r="C1277" s="23">
        <v>4.5999999999999996</v>
      </c>
      <c r="D1277" s="23">
        <v>21</v>
      </c>
      <c r="E1277" s="23" t="s">
        <v>17</v>
      </c>
      <c r="F1277" s="23" t="s">
        <v>421</v>
      </c>
      <c r="G1277" s="23" t="s">
        <v>36</v>
      </c>
      <c r="H1277" s="24">
        <v>150</v>
      </c>
    </row>
    <row r="1278" spans="1:8" x14ac:dyDescent="0.2">
      <c r="A1278" s="23">
        <v>1277</v>
      </c>
      <c r="B1278" s="23" t="s">
        <v>1688</v>
      </c>
      <c r="C1278" s="23">
        <v>4.5999999999999996</v>
      </c>
      <c r="D1278" s="23">
        <v>21</v>
      </c>
      <c r="E1278" s="23" t="s">
        <v>17</v>
      </c>
      <c r="F1278" s="23" t="s">
        <v>229</v>
      </c>
      <c r="G1278" s="23" t="s">
        <v>60</v>
      </c>
      <c r="H1278" s="24">
        <v>18568</v>
      </c>
    </row>
    <row r="1279" spans="1:8" x14ac:dyDescent="0.2">
      <c r="A1279" s="23">
        <v>1278</v>
      </c>
      <c r="B1279" s="23" t="s">
        <v>1689</v>
      </c>
      <c r="C1279" s="23">
        <v>4.5999999999999996</v>
      </c>
      <c r="D1279" s="23">
        <v>21</v>
      </c>
      <c r="E1279" s="23" t="s">
        <v>17</v>
      </c>
      <c r="F1279" s="23" t="s">
        <v>257</v>
      </c>
      <c r="G1279" s="23" t="s">
        <v>96</v>
      </c>
      <c r="H1279" s="24">
        <v>150</v>
      </c>
    </row>
    <row r="1280" spans="1:8" x14ac:dyDescent="0.2">
      <c r="A1280" s="23">
        <v>1279</v>
      </c>
      <c r="B1280" s="23" t="s">
        <v>1690</v>
      </c>
      <c r="C1280" s="23">
        <v>4</v>
      </c>
      <c r="D1280" s="23">
        <v>21</v>
      </c>
      <c r="E1280" s="23" t="s">
        <v>17</v>
      </c>
      <c r="F1280" s="23" t="s">
        <v>421</v>
      </c>
      <c r="G1280" s="23" t="s">
        <v>22</v>
      </c>
      <c r="H1280" s="24">
        <v>350</v>
      </c>
    </row>
    <row r="1281" spans="1:8" x14ac:dyDescent="0.2">
      <c r="A1281" s="23">
        <v>1280</v>
      </c>
      <c r="B1281" s="23" t="s">
        <v>1691</v>
      </c>
      <c r="C1281" s="23">
        <v>2.7</v>
      </c>
      <c r="D1281" s="23">
        <v>21</v>
      </c>
      <c r="E1281" s="23" t="s">
        <v>17</v>
      </c>
      <c r="F1281" s="23" t="s">
        <v>222</v>
      </c>
      <c r="G1281" s="23" t="s">
        <v>18</v>
      </c>
      <c r="H1281" s="24">
        <v>150</v>
      </c>
    </row>
    <row r="1282" spans="1:8" x14ac:dyDescent="0.2">
      <c r="A1282" s="23">
        <v>1281</v>
      </c>
      <c r="B1282" s="23" t="s">
        <v>1692</v>
      </c>
      <c r="C1282" s="23">
        <v>4.5999999999999996</v>
      </c>
      <c r="D1282" s="23">
        <v>21</v>
      </c>
      <c r="E1282" s="23" t="s">
        <v>17</v>
      </c>
      <c r="F1282" s="23" t="s">
        <v>421</v>
      </c>
      <c r="G1282" s="23" t="s">
        <v>36</v>
      </c>
      <c r="H1282" s="24">
        <v>150</v>
      </c>
    </row>
    <row r="1283" spans="1:8" x14ac:dyDescent="0.2">
      <c r="A1283" s="23">
        <v>1282</v>
      </c>
      <c r="B1283" s="23" t="s">
        <v>1693</v>
      </c>
      <c r="C1283" s="23">
        <v>4.2</v>
      </c>
      <c r="D1283" s="23">
        <v>21</v>
      </c>
      <c r="E1283" s="23" t="s">
        <v>17</v>
      </c>
      <c r="F1283" s="23" t="s">
        <v>249</v>
      </c>
      <c r="G1283" s="23" t="s">
        <v>34</v>
      </c>
      <c r="H1283" s="24">
        <v>150</v>
      </c>
    </row>
    <row r="1284" spans="1:8" x14ac:dyDescent="0.2">
      <c r="A1284" s="23">
        <v>1283</v>
      </c>
      <c r="B1284" s="23" t="s">
        <v>1694</v>
      </c>
      <c r="C1284" s="23">
        <v>3.9</v>
      </c>
      <c r="D1284" s="23">
        <v>21</v>
      </c>
      <c r="E1284" s="23" t="s">
        <v>17</v>
      </c>
      <c r="F1284" s="23" t="s">
        <v>249</v>
      </c>
      <c r="G1284" s="23" t="s">
        <v>34</v>
      </c>
      <c r="H1284" s="24">
        <v>150</v>
      </c>
    </row>
    <row r="1285" spans="1:8" x14ac:dyDescent="0.2">
      <c r="A1285" s="23">
        <v>1284</v>
      </c>
      <c r="B1285" s="23" t="s">
        <v>1695</v>
      </c>
      <c r="C1285" s="23">
        <v>4.4000000000000004</v>
      </c>
      <c r="D1285" s="23">
        <v>21</v>
      </c>
      <c r="E1285" s="23" t="s">
        <v>17</v>
      </c>
      <c r="F1285" s="23" t="s">
        <v>257</v>
      </c>
      <c r="G1285" s="23" t="s">
        <v>220</v>
      </c>
      <c r="H1285" s="24">
        <v>350</v>
      </c>
    </row>
    <row r="1286" spans="1:8" x14ac:dyDescent="0.2">
      <c r="A1286" s="23">
        <v>1285</v>
      </c>
      <c r="B1286" s="23" t="s">
        <v>1696</v>
      </c>
      <c r="C1286" s="23">
        <v>4.5999999999999996</v>
      </c>
      <c r="D1286" s="23">
        <v>21</v>
      </c>
      <c r="E1286" s="23" t="s">
        <v>17</v>
      </c>
      <c r="F1286" s="23" t="s">
        <v>452</v>
      </c>
      <c r="G1286" s="23" t="s">
        <v>83</v>
      </c>
      <c r="H1286" s="24">
        <v>350</v>
      </c>
    </row>
    <row r="1287" spans="1:8" x14ac:dyDescent="0.2">
      <c r="A1287" s="23">
        <v>1286</v>
      </c>
      <c r="B1287" s="23" t="s">
        <v>1697</v>
      </c>
      <c r="C1287" s="23">
        <v>3.4</v>
      </c>
      <c r="D1287" s="23">
        <v>20</v>
      </c>
      <c r="E1287" s="23" t="s">
        <v>17</v>
      </c>
      <c r="F1287" s="23" t="s">
        <v>408</v>
      </c>
      <c r="G1287" s="23" t="s">
        <v>83</v>
      </c>
      <c r="H1287" s="24">
        <v>150</v>
      </c>
    </row>
    <row r="1288" spans="1:8" x14ac:dyDescent="0.2">
      <c r="A1288" s="23">
        <v>1287</v>
      </c>
      <c r="B1288" s="23" t="s">
        <v>1698</v>
      </c>
      <c r="C1288" s="23">
        <v>3.9</v>
      </c>
      <c r="D1288" s="23">
        <v>20</v>
      </c>
      <c r="E1288" s="23" t="s">
        <v>17</v>
      </c>
      <c r="F1288" s="23" t="s">
        <v>371</v>
      </c>
      <c r="G1288" s="23" t="s">
        <v>99</v>
      </c>
      <c r="H1288" s="24">
        <v>18568</v>
      </c>
    </row>
    <row r="1289" spans="1:8" x14ac:dyDescent="0.2">
      <c r="A1289" s="23">
        <v>1288</v>
      </c>
      <c r="B1289" s="23" t="s">
        <v>1699</v>
      </c>
      <c r="C1289" s="23">
        <v>3.1</v>
      </c>
      <c r="D1289" s="23">
        <v>20</v>
      </c>
      <c r="E1289" s="23" t="s">
        <v>17</v>
      </c>
      <c r="F1289" s="23" t="s">
        <v>540</v>
      </c>
      <c r="G1289" s="23" t="s">
        <v>36</v>
      </c>
      <c r="H1289" s="24">
        <v>350</v>
      </c>
    </row>
    <row r="1290" spans="1:8" x14ac:dyDescent="0.2">
      <c r="A1290" s="23">
        <v>1289</v>
      </c>
      <c r="B1290" s="23" t="s">
        <v>1700</v>
      </c>
      <c r="C1290" s="23">
        <v>5</v>
      </c>
      <c r="D1290" s="23">
        <v>20</v>
      </c>
      <c r="E1290" s="23" t="s">
        <v>17</v>
      </c>
      <c r="F1290" s="23" t="s">
        <v>439</v>
      </c>
      <c r="G1290" s="23" t="s">
        <v>86</v>
      </c>
      <c r="H1290" s="24">
        <v>150</v>
      </c>
    </row>
    <row r="1291" spans="1:8" x14ac:dyDescent="0.2">
      <c r="A1291" s="23">
        <v>1290</v>
      </c>
      <c r="B1291" s="23" t="s">
        <v>1701</v>
      </c>
      <c r="C1291" s="23">
        <v>3.9</v>
      </c>
      <c r="D1291" s="23">
        <v>20</v>
      </c>
      <c r="E1291" s="23" t="s">
        <v>17</v>
      </c>
      <c r="F1291" s="23" t="s">
        <v>371</v>
      </c>
      <c r="G1291" s="23" t="s">
        <v>99</v>
      </c>
      <c r="H1291" s="24">
        <v>18568</v>
      </c>
    </row>
    <row r="1292" spans="1:8" x14ac:dyDescent="0.2">
      <c r="A1292" s="23">
        <v>1291</v>
      </c>
      <c r="B1292" s="23" t="s">
        <v>1702</v>
      </c>
      <c r="C1292" s="23">
        <v>3.5</v>
      </c>
      <c r="D1292" s="23">
        <v>20</v>
      </c>
      <c r="E1292" s="23" t="s">
        <v>17</v>
      </c>
      <c r="F1292" s="23" t="s">
        <v>222</v>
      </c>
      <c r="G1292" s="23" t="s">
        <v>27</v>
      </c>
      <c r="H1292" s="24">
        <v>150</v>
      </c>
    </row>
    <row r="1293" spans="1:8" x14ac:dyDescent="0.2">
      <c r="A1293" s="23">
        <v>1292</v>
      </c>
      <c r="B1293" s="23" t="s">
        <v>1703</v>
      </c>
      <c r="C1293" s="23">
        <v>4.5</v>
      </c>
      <c r="D1293" s="23">
        <v>20</v>
      </c>
      <c r="E1293" s="23" t="s">
        <v>17</v>
      </c>
      <c r="F1293" s="23" t="s">
        <v>229</v>
      </c>
      <c r="G1293" s="23" t="s">
        <v>47</v>
      </c>
      <c r="H1293" s="24">
        <v>150</v>
      </c>
    </row>
    <row r="1294" spans="1:8" x14ac:dyDescent="0.2">
      <c r="A1294" s="23">
        <v>1293</v>
      </c>
      <c r="B1294" s="23" t="s">
        <v>1704</v>
      </c>
      <c r="C1294" s="23">
        <v>2.8</v>
      </c>
      <c r="D1294" s="23">
        <v>20</v>
      </c>
      <c r="E1294" s="23" t="s">
        <v>8</v>
      </c>
      <c r="F1294" s="23" t="s">
        <v>291</v>
      </c>
      <c r="G1294" s="23" t="s">
        <v>60</v>
      </c>
      <c r="H1294" s="24">
        <v>18568</v>
      </c>
    </row>
    <row r="1295" spans="1:8" x14ac:dyDescent="0.2">
      <c r="A1295" s="23">
        <v>1294</v>
      </c>
      <c r="B1295" s="23" t="s">
        <v>1705</v>
      </c>
      <c r="C1295" s="23">
        <v>3.6</v>
      </c>
      <c r="D1295" s="23">
        <v>20</v>
      </c>
      <c r="E1295" s="23" t="s">
        <v>17</v>
      </c>
      <c r="F1295" s="23" t="s">
        <v>248</v>
      </c>
      <c r="G1295" s="23" t="s">
        <v>83</v>
      </c>
      <c r="H1295" s="24">
        <v>150</v>
      </c>
    </row>
    <row r="1296" spans="1:8" x14ac:dyDescent="0.2">
      <c r="A1296" s="23">
        <v>1295</v>
      </c>
      <c r="B1296" s="23" t="s">
        <v>1706</v>
      </c>
      <c r="C1296" s="23">
        <v>3.1</v>
      </c>
      <c r="D1296" s="23">
        <v>20</v>
      </c>
      <c r="E1296" s="23" t="s">
        <v>17</v>
      </c>
      <c r="F1296" s="23" t="s">
        <v>540</v>
      </c>
      <c r="G1296" s="23" t="s">
        <v>36</v>
      </c>
      <c r="H1296" s="24">
        <v>350</v>
      </c>
    </row>
    <row r="1297" spans="1:8" x14ac:dyDescent="0.2">
      <c r="A1297" s="23">
        <v>1296</v>
      </c>
      <c r="B1297" s="23" t="s">
        <v>1707</v>
      </c>
      <c r="C1297" s="23">
        <v>3.4</v>
      </c>
      <c r="D1297" s="23">
        <v>20</v>
      </c>
      <c r="E1297" s="23" t="s">
        <v>17</v>
      </c>
      <c r="F1297" s="23" t="s">
        <v>248</v>
      </c>
      <c r="G1297" s="23" t="s">
        <v>112</v>
      </c>
      <c r="H1297" s="24">
        <v>150</v>
      </c>
    </row>
    <row r="1298" spans="1:8" x14ac:dyDescent="0.2">
      <c r="A1298" s="23">
        <v>1297</v>
      </c>
      <c r="B1298" s="23" t="s">
        <v>1708</v>
      </c>
      <c r="C1298" s="23">
        <v>2.8</v>
      </c>
      <c r="D1298" s="23">
        <v>20</v>
      </c>
      <c r="E1298" s="23" t="s">
        <v>17</v>
      </c>
      <c r="F1298" s="23" t="s">
        <v>257</v>
      </c>
      <c r="G1298" s="23" t="s">
        <v>47</v>
      </c>
      <c r="H1298" s="24">
        <v>18568</v>
      </c>
    </row>
    <row r="1299" spans="1:8" x14ac:dyDescent="0.2">
      <c r="A1299" s="23">
        <v>1298</v>
      </c>
      <c r="B1299" s="23" t="s">
        <v>1709</v>
      </c>
      <c r="C1299" s="23">
        <v>4</v>
      </c>
      <c r="D1299" s="23">
        <v>20</v>
      </c>
      <c r="E1299" s="23" t="s">
        <v>17</v>
      </c>
      <c r="F1299" s="23" t="s">
        <v>249</v>
      </c>
      <c r="G1299" s="23" t="s">
        <v>97</v>
      </c>
      <c r="H1299" s="24">
        <v>850</v>
      </c>
    </row>
    <row r="1300" spans="1:8" x14ac:dyDescent="0.2">
      <c r="A1300" s="23">
        <v>1299</v>
      </c>
      <c r="B1300" s="23" t="s">
        <v>1710</v>
      </c>
      <c r="C1300" s="23">
        <v>4.7</v>
      </c>
      <c r="D1300" s="23">
        <v>20</v>
      </c>
      <c r="E1300" s="23" t="s">
        <v>8</v>
      </c>
      <c r="F1300" s="23" t="s">
        <v>272</v>
      </c>
      <c r="G1300" s="23" t="s">
        <v>97</v>
      </c>
      <c r="H1300" s="24">
        <v>3500</v>
      </c>
    </row>
    <row r="1301" spans="1:8" x14ac:dyDescent="0.2">
      <c r="A1301" s="23">
        <v>1300</v>
      </c>
      <c r="B1301" s="23" t="s">
        <v>1711</v>
      </c>
      <c r="C1301" s="23">
        <v>4.5</v>
      </c>
      <c r="D1301" s="23">
        <v>20</v>
      </c>
      <c r="E1301" s="23" t="s">
        <v>17</v>
      </c>
      <c r="F1301" s="23" t="s">
        <v>409</v>
      </c>
      <c r="G1301" s="23" t="s">
        <v>165</v>
      </c>
      <c r="H1301" s="24">
        <v>150</v>
      </c>
    </row>
    <row r="1302" spans="1:8" x14ac:dyDescent="0.2">
      <c r="A1302" s="23">
        <v>1301</v>
      </c>
      <c r="B1302" s="23" t="s">
        <v>1712</v>
      </c>
      <c r="C1302" s="23">
        <v>1.8</v>
      </c>
      <c r="D1302" s="23">
        <v>20</v>
      </c>
      <c r="E1302" s="23" t="s">
        <v>17</v>
      </c>
      <c r="F1302" s="23" t="s">
        <v>221</v>
      </c>
      <c r="G1302" s="23" t="s">
        <v>99</v>
      </c>
      <c r="H1302" s="24">
        <v>150</v>
      </c>
    </row>
    <row r="1303" spans="1:8" x14ac:dyDescent="0.2">
      <c r="A1303" s="23">
        <v>1302</v>
      </c>
      <c r="B1303" s="23" t="s">
        <v>1713</v>
      </c>
      <c r="C1303" s="23">
        <v>3.8</v>
      </c>
      <c r="D1303" s="23">
        <v>20</v>
      </c>
      <c r="E1303" s="23" t="s">
        <v>17</v>
      </c>
      <c r="F1303" s="23" t="s">
        <v>232</v>
      </c>
      <c r="G1303" s="23" t="s">
        <v>83</v>
      </c>
      <c r="H1303" s="24">
        <v>350</v>
      </c>
    </row>
    <row r="1304" spans="1:8" x14ac:dyDescent="0.2">
      <c r="A1304" s="23">
        <v>1303</v>
      </c>
      <c r="B1304" s="23" t="s">
        <v>1714</v>
      </c>
      <c r="C1304" s="23">
        <v>4.3</v>
      </c>
      <c r="D1304" s="23">
        <v>20</v>
      </c>
      <c r="E1304" s="23" t="s">
        <v>17</v>
      </c>
      <c r="F1304" s="23" t="s">
        <v>249</v>
      </c>
      <c r="G1304" s="23" t="s">
        <v>27</v>
      </c>
      <c r="H1304" s="24">
        <v>150</v>
      </c>
    </row>
    <row r="1305" spans="1:8" x14ac:dyDescent="0.2">
      <c r="A1305" s="23">
        <v>1304</v>
      </c>
      <c r="B1305" s="23" t="s">
        <v>1715</v>
      </c>
      <c r="C1305" s="23">
        <v>3.2</v>
      </c>
      <c r="D1305" s="23">
        <v>20</v>
      </c>
      <c r="E1305" s="23" t="s">
        <v>17</v>
      </c>
      <c r="F1305" s="23" t="s">
        <v>257</v>
      </c>
      <c r="G1305" s="23" t="s">
        <v>24</v>
      </c>
      <c r="H1305" s="24">
        <v>18568</v>
      </c>
    </row>
    <row r="1306" spans="1:8" x14ac:dyDescent="0.2">
      <c r="A1306" s="23">
        <v>1305</v>
      </c>
      <c r="B1306" s="23" t="s">
        <v>1716</v>
      </c>
      <c r="C1306" s="23">
        <v>4.3</v>
      </c>
      <c r="D1306" s="23">
        <v>20</v>
      </c>
      <c r="E1306" s="23" t="s">
        <v>17</v>
      </c>
      <c r="F1306" s="23" t="s">
        <v>248</v>
      </c>
      <c r="G1306" s="23" t="s">
        <v>113</v>
      </c>
      <c r="H1306" s="24">
        <v>18568</v>
      </c>
    </row>
    <row r="1307" spans="1:8" x14ac:dyDescent="0.2">
      <c r="A1307" s="23">
        <v>1306</v>
      </c>
      <c r="B1307" s="23" t="s">
        <v>1717</v>
      </c>
      <c r="C1307" s="23">
        <v>4.2</v>
      </c>
      <c r="D1307" s="23">
        <v>20</v>
      </c>
      <c r="E1307" s="23" t="s">
        <v>17</v>
      </c>
      <c r="F1307" s="23" t="s">
        <v>258</v>
      </c>
      <c r="G1307" s="23" t="s">
        <v>113</v>
      </c>
      <c r="H1307" s="24">
        <v>150</v>
      </c>
    </row>
    <row r="1308" spans="1:8" x14ac:dyDescent="0.2">
      <c r="A1308" s="23">
        <v>1307</v>
      </c>
      <c r="B1308" s="23" t="s">
        <v>1718</v>
      </c>
      <c r="C1308" s="23">
        <v>4.0999999999999996</v>
      </c>
      <c r="D1308" s="23">
        <v>20</v>
      </c>
      <c r="E1308" s="23" t="s">
        <v>17</v>
      </c>
      <c r="F1308" s="23" t="s">
        <v>410</v>
      </c>
      <c r="G1308" s="23" t="s">
        <v>83</v>
      </c>
      <c r="H1308" s="24">
        <v>150</v>
      </c>
    </row>
    <row r="1309" spans="1:8" x14ac:dyDescent="0.2">
      <c r="A1309" s="23">
        <v>1308</v>
      </c>
      <c r="B1309" s="23" t="s">
        <v>1719</v>
      </c>
      <c r="C1309" s="23">
        <v>3.6</v>
      </c>
      <c r="D1309" s="23">
        <v>20</v>
      </c>
      <c r="E1309" s="23" t="s">
        <v>17</v>
      </c>
      <c r="F1309" s="23" t="s">
        <v>248</v>
      </c>
      <c r="G1309" s="23" t="s">
        <v>83</v>
      </c>
      <c r="H1309" s="24">
        <v>150</v>
      </c>
    </row>
    <row r="1310" spans="1:8" x14ac:dyDescent="0.2">
      <c r="A1310" s="23">
        <v>1309</v>
      </c>
      <c r="B1310" s="23" t="s">
        <v>1720</v>
      </c>
      <c r="C1310" s="23">
        <v>3.8</v>
      </c>
      <c r="D1310" s="23">
        <v>20</v>
      </c>
      <c r="E1310" s="23" t="s">
        <v>17</v>
      </c>
      <c r="F1310" s="23" t="s">
        <v>257</v>
      </c>
      <c r="G1310" s="23" t="s">
        <v>99</v>
      </c>
      <c r="H1310" s="24">
        <v>350</v>
      </c>
    </row>
    <row r="1311" spans="1:8" x14ac:dyDescent="0.2">
      <c r="A1311" s="23">
        <v>1310</v>
      </c>
      <c r="B1311" s="23" t="s">
        <v>1721</v>
      </c>
      <c r="C1311" s="23">
        <v>3.6</v>
      </c>
      <c r="D1311" s="23">
        <v>19</v>
      </c>
      <c r="E1311" s="23" t="s">
        <v>17</v>
      </c>
      <c r="F1311" s="23" t="s">
        <v>263</v>
      </c>
      <c r="G1311" s="23" t="s">
        <v>269</v>
      </c>
      <c r="H1311" s="24">
        <v>18568</v>
      </c>
    </row>
    <row r="1312" spans="1:8" x14ac:dyDescent="0.2">
      <c r="A1312" s="23">
        <v>1311</v>
      </c>
      <c r="B1312" s="23" t="s">
        <v>1722</v>
      </c>
      <c r="C1312" s="23">
        <v>2.7</v>
      </c>
      <c r="D1312" s="23">
        <v>19</v>
      </c>
      <c r="E1312" s="23" t="s">
        <v>17</v>
      </c>
      <c r="F1312" s="23" t="s">
        <v>274</v>
      </c>
      <c r="G1312" s="23" t="s">
        <v>150</v>
      </c>
      <c r="H1312" s="24">
        <v>150</v>
      </c>
    </row>
    <row r="1313" spans="1:8" x14ac:dyDescent="0.2">
      <c r="A1313" s="23">
        <v>1312</v>
      </c>
      <c r="B1313" s="23" t="s">
        <v>1723</v>
      </c>
      <c r="C1313" s="23">
        <v>3.3</v>
      </c>
      <c r="D1313" s="23">
        <v>19</v>
      </c>
      <c r="E1313" s="23" t="s">
        <v>17</v>
      </c>
      <c r="F1313" s="23" t="s">
        <v>229</v>
      </c>
      <c r="G1313" s="23" t="s">
        <v>74</v>
      </c>
      <c r="H1313" s="24">
        <v>150</v>
      </c>
    </row>
    <row r="1314" spans="1:8" x14ac:dyDescent="0.2">
      <c r="A1314" s="23">
        <v>1313</v>
      </c>
      <c r="B1314" s="23" t="s">
        <v>1724</v>
      </c>
      <c r="C1314" s="23">
        <v>4.3</v>
      </c>
      <c r="D1314" s="23">
        <v>19</v>
      </c>
      <c r="E1314" s="23" t="s">
        <v>17</v>
      </c>
      <c r="F1314" s="23" t="s">
        <v>221</v>
      </c>
      <c r="G1314" s="23" t="s">
        <v>33</v>
      </c>
      <c r="H1314" s="24">
        <v>150</v>
      </c>
    </row>
    <row r="1315" spans="1:8" x14ac:dyDescent="0.2">
      <c r="A1315" s="23">
        <v>1314</v>
      </c>
      <c r="B1315" s="23" t="s">
        <v>1725</v>
      </c>
      <c r="C1315" s="23">
        <v>3.9</v>
      </c>
      <c r="D1315" s="23">
        <v>19</v>
      </c>
      <c r="E1315" s="23" t="s">
        <v>17</v>
      </c>
      <c r="F1315" s="23" t="s">
        <v>421</v>
      </c>
      <c r="G1315" s="23" t="s">
        <v>116</v>
      </c>
      <c r="H1315" s="24">
        <v>350</v>
      </c>
    </row>
    <row r="1316" spans="1:8" x14ac:dyDescent="0.2">
      <c r="A1316" s="23">
        <v>1315</v>
      </c>
      <c r="B1316" s="23" t="s">
        <v>1726</v>
      </c>
      <c r="C1316" s="23">
        <v>4.5</v>
      </c>
      <c r="D1316" s="23">
        <v>19</v>
      </c>
      <c r="E1316" s="23" t="s">
        <v>17</v>
      </c>
      <c r="F1316" s="23" t="s">
        <v>223</v>
      </c>
      <c r="G1316" s="23" t="s">
        <v>60</v>
      </c>
      <c r="H1316" s="24">
        <v>18568</v>
      </c>
    </row>
    <row r="1317" spans="1:8" x14ac:dyDescent="0.2">
      <c r="A1317" s="23">
        <v>1316</v>
      </c>
      <c r="B1317" s="23" t="s">
        <v>1727</v>
      </c>
      <c r="C1317" s="23">
        <v>4.0999999999999996</v>
      </c>
      <c r="D1317" s="23">
        <v>19</v>
      </c>
      <c r="E1317" s="23" t="s">
        <v>17</v>
      </c>
      <c r="F1317" s="23" t="s">
        <v>257</v>
      </c>
      <c r="G1317" s="23" t="s">
        <v>173</v>
      </c>
      <c r="H1317" s="24">
        <v>350</v>
      </c>
    </row>
    <row r="1318" spans="1:8" x14ac:dyDescent="0.2">
      <c r="A1318" s="23">
        <v>1317</v>
      </c>
      <c r="B1318" s="23" t="s">
        <v>1728</v>
      </c>
      <c r="C1318" s="23">
        <v>4.7</v>
      </c>
      <c r="D1318" s="23">
        <v>19</v>
      </c>
      <c r="E1318" s="23" t="s">
        <v>17</v>
      </c>
      <c r="F1318" s="23" t="s">
        <v>435</v>
      </c>
      <c r="G1318" s="23" t="s">
        <v>143</v>
      </c>
      <c r="H1318" s="24">
        <v>350</v>
      </c>
    </row>
    <row r="1319" spans="1:8" x14ac:dyDescent="0.2">
      <c r="A1319" s="23">
        <v>1318</v>
      </c>
      <c r="B1319" s="23" t="s">
        <v>1729</v>
      </c>
      <c r="C1319" s="23">
        <v>3.2</v>
      </c>
      <c r="D1319" s="23">
        <v>19</v>
      </c>
      <c r="E1319" s="23" t="s">
        <v>17</v>
      </c>
      <c r="F1319" s="23" t="s">
        <v>257</v>
      </c>
      <c r="G1319" s="23" t="s">
        <v>87</v>
      </c>
      <c r="H1319" s="24">
        <v>150</v>
      </c>
    </row>
    <row r="1320" spans="1:8" x14ac:dyDescent="0.2">
      <c r="A1320" s="23">
        <v>1319</v>
      </c>
      <c r="B1320" s="23" t="s">
        <v>1730</v>
      </c>
      <c r="C1320" s="23">
        <v>4.5</v>
      </c>
      <c r="D1320" s="23">
        <v>19</v>
      </c>
      <c r="E1320" s="23" t="s">
        <v>17</v>
      </c>
      <c r="F1320" s="23" t="s">
        <v>249</v>
      </c>
      <c r="G1320" s="23" t="s">
        <v>96</v>
      </c>
      <c r="H1320" s="24">
        <v>150</v>
      </c>
    </row>
    <row r="1321" spans="1:8" x14ac:dyDescent="0.2">
      <c r="A1321" s="23">
        <v>1320</v>
      </c>
      <c r="B1321" s="23" t="s">
        <v>1731</v>
      </c>
      <c r="C1321" s="23">
        <v>1.8</v>
      </c>
      <c r="D1321" s="23">
        <v>19</v>
      </c>
      <c r="E1321" s="23" t="s">
        <v>17</v>
      </c>
      <c r="F1321" s="23" t="s">
        <v>249</v>
      </c>
      <c r="G1321" s="23" t="s">
        <v>86</v>
      </c>
      <c r="H1321" s="24">
        <v>150</v>
      </c>
    </row>
    <row r="1322" spans="1:8" x14ac:dyDescent="0.2">
      <c r="A1322" s="23">
        <v>1321</v>
      </c>
      <c r="B1322" s="23" t="s">
        <v>1732</v>
      </c>
      <c r="C1322" s="23">
        <v>3</v>
      </c>
      <c r="D1322" s="23">
        <v>19</v>
      </c>
      <c r="E1322" s="23" t="s">
        <v>17</v>
      </c>
      <c r="F1322" s="23" t="s">
        <v>301</v>
      </c>
      <c r="G1322" s="23" t="s">
        <v>86</v>
      </c>
      <c r="H1322" s="24">
        <v>18568</v>
      </c>
    </row>
    <row r="1323" spans="1:8" x14ac:dyDescent="0.2">
      <c r="A1323" s="23">
        <v>1322</v>
      </c>
      <c r="B1323" s="23" t="s">
        <v>1733</v>
      </c>
      <c r="C1323" s="23">
        <v>3.6</v>
      </c>
      <c r="D1323" s="23">
        <v>19</v>
      </c>
      <c r="E1323" s="23" t="s">
        <v>17</v>
      </c>
      <c r="F1323" s="23" t="s">
        <v>263</v>
      </c>
      <c r="G1323" s="23" t="s">
        <v>269</v>
      </c>
      <c r="H1323" s="24">
        <v>18568</v>
      </c>
    </row>
    <row r="1324" spans="1:8" x14ac:dyDescent="0.2">
      <c r="A1324" s="23">
        <v>1323</v>
      </c>
      <c r="B1324" s="23" t="s">
        <v>1734</v>
      </c>
      <c r="C1324" s="23">
        <v>2.7</v>
      </c>
      <c r="D1324" s="23">
        <v>19</v>
      </c>
      <c r="E1324" s="23" t="s">
        <v>17</v>
      </c>
      <c r="F1324" s="23" t="s">
        <v>274</v>
      </c>
      <c r="G1324" s="23" t="s">
        <v>150</v>
      </c>
      <c r="H1324" s="24">
        <v>150</v>
      </c>
    </row>
    <row r="1325" spans="1:8" x14ac:dyDescent="0.2">
      <c r="A1325" s="23">
        <v>1324</v>
      </c>
      <c r="B1325" s="23" t="s">
        <v>1735</v>
      </c>
      <c r="C1325" s="23">
        <v>4.5</v>
      </c>
      <c r="D1325" s="23">
        <v>19</v>
      </c>
      <c r="E1325" s="23" t="s">
        <v>17</v>
      </c>
      <c r="F1325" s="23" t="s">
        <v>257</v>
      </c>
      <c r="G1325" s="23" t="s">
        <v>99</v>
      </c>
      <c r="H1325" s="24">
        <v>100000</v>
      </c>
    </row>
    <row r="1326" spans="1:8" x14ac:dyDescent="0.2">
      <c r="A1326" s="23">
        <v>1325</v>
      </c>
      <c r="B1326" s="23" t="s">
        <v>1736</v>
      </c>
      <c r="C1326" s="23">
        <v>4.7</v>
      </c>
      <c r="D1326" s="23">
        <v>19</v>
      </c>
      <c r="E1326" s="23" t="s">
        <v>17</v>
      </c>
      <c r="F1326" s="23" t="s">
        <v>257</v>
      </c>
      <c r="G1326" s="23" t="s">
        <v>18</v>
      </c>
      <c r="H1326" s="24">
        <v>150</v>
      </c>
    </row>
    <row r="1327" spans="1:8" x14ac:dyDescent="0.2">
      <c r="A1327" s="23">
        <v>1326</v>
      </c>
      <c r="B1327" s="23" t="s">
        <v>1737</v>
      </c>
      <c r="C1327" s="23">
        <v>4.2</v>
      </c>
      <c r="D1327" s="23">
        <v>19</v>
      </c>
      <c r="E1327" s="23" t="s">
        <v>8</v>
      </c>
      <c r="F1327" s="23" t="s">
        <v>249</v>
      </c>
      <c r="G1327" s="23" t="s">
        <v>183</v>
      </c>
      <c r="H1327" s="24">
        <v>150</v>
      </c>
    </row>
    <row r="1328" spans="1:8" x14ac:dyDescent="0.2">
      <c r="A1328" s="23">
        <v>1327</v>
      </c>
      <c r="B1328" s="23" t="s">
        <v>1738</v>
      </c>
      <c r="C1328" s="23">
        <v>4</v>
      </c>
      <c r="D1328" s="23">
        <v>19</v>
      </c>
      <c r="E1328" s="23" t="s">
        <v>217</v>
      </c>
      <c r="F1328" s="23" t="s">
        <v>177</v>
      </c>
      <c r="G1328" s="23" t="s">
        <v>174</v>
      </c>
      <c r="H1328" s="24">
        <v>350</v>
      </c>
    </row>
    <row r="1329" spans="1:8" x14ac:dyDescent="0.2">
      <c r="A1329" s="23">
        <v>1328</v>
      </c>
      <c r="B1329" s="23" t="s">
        <v>1739</v>
      </c>
      <c r="C1329" s="23">
        <v>3.9</v>
      </c>
      <c r="D1329" s="23">
        <v>19</v>
      </c>
      <c r="E1329" s="23" t="s">
        <v>17</v>
      </c>
      <c r="F1329" s="23" t="s">
        <v>272</v>
      </c>
      <c r="G1329" s="23" t="s">
        <v>105</v>
      </c>
      <c r="H1329" s="24">
        <v>150</v>
      </c>
    </row>
    <row r="1330" spans="1:8" x14ac:dyDescent="0.2">
      <c r="A1330" s="23">
        <v>1329</v>
      </c>
      <c r="B1330" s="23" t="s">
        <v>1740</v>
      </c>
      <c r="C1330" s="23">
        <v>3.9</v>
      </c>
      <c r="D1330" s="23">
        <v>19</v>
      </c>
      <c r="E1330" s="23" t="s">
        <v>17</v>
      </c>
      <c r="F1330" s="23" t="s">
        <v>249</v>
      </c>
      <c r="G1330" s="23" t="s">
        <v>60</v>
      </c>
      <c r="H1330" s="24">
        <v>350</v>
      </c>
    </row>
    <row r="1331" spans="1:8" x14ac:dyDescent="0.2">
      <c r="A1331" s="23">
        <v>1330</v>
      </c>
      <c r="B1331" s="23" t="s">
        <v>1741</v>
      </c>
      <c r="C1331" s="23">
        <v>4.4000000000000004</v>
      </c>
      <c r="D1331" s="23">
        <v>19</v>
      </c>
      <c r="E1331" s="23" t="s">
        <v>17</v>
      </c>
      <c r="F1331" s="23" t="s">
        <v>270</v>
      </c>
      <c r="G1331" s="23" t="s">
        <v>86</v>
      </c>
      <c r="H1331" s="24">
        <v>150</v>
      </c>
    </row>
    <row r="1332" spans="1:8" x14ac:dyDescent="0.2">
      <c r="A1332" s="23">
        <v>1331</v>
      </c>
      <c r="B1332" s="23" t="s">
        <v>1742</v>
      </c>
      <c r="C1332" s="23">
        <v>4.2</v>
      </c>
      <c r="D1332" s="23">
        <v>19</v>
      </c>
      <c r="E1332" s="23" t="s">
        <v>17</v>
      </c>
      <c r="F1332" s="23" t="s">
        <v>525</v>
      </c>
      <c r="G1332" s="23" t="s">
        <v>173</v>
      </c>
      <c r="H1332" s="24">
        <v>18568</v>
      </c>
    </row>
    <row r="1333" spans="1:8" x14ac:dyDescent="0.2">
      <c r="A1333" s="23">
        <v>1332</v>
      </c>
      <c r="B1333" s="23" t="s">
        <v>1743</v>
      </c>
      <c r="C1333" s="23">
        <v>4.2</v>
      </c>
      <c r="D1333" s="23">
        <v>19</v>
      </c>
      <c r="E1333" s="23" t="s">
        <v>8</v>
      </c>
      <c r="F1333" s="23" t="s">
        <v>249</v>
      </c>
      <c r="G1333" s="23" t="s">
        <v>160</v>
      </c>
      <c r="H1333" s="24">
        <v>3500</v>
      </c>
    </row>
    <row r="1334" spans="1:8" x14ac:dyDescent="0.2">
      <c r="A1334" s="23">
        <v>1333</v>
      </c>
      <c r="B1334" s="23" t="s">
        <v>1744</v>
      </c>
      <c r="C1334" s="23">
        <v>4.0999999999999996</v>
      </c>
      <c r="D1334" s="23">
        <v>18</v>
      </c>
      <c r="E1334" s="23" t="s">
        <v>17</v>
      </c>
      <c r="F1334" s="23" t="s">
        <v>453</v>
      </c>
      <c r="G1334" s="23" t="s">
        <v>70</v>
      </c>
      <c r="H1334" s="24">
        <v>3500</v>
      </c>
    </row>
    <row r="1335" spans="1:8" x14ac:dyDescent="0.2">
      <c r="A1335" s="23">
        <v>1334</v>
      </c>
      <c r="B1335" s="23" t="s">
        <v>1745</v>
      </c>
      <c r="C1335" s="23">
        <v>2.9</v>
      </c>
      <c r="D1335" s="23">
        <v>18</v>
      </c>
      <c r="E1335" s="23" t="s">
        <v>17</v>
      </c>
      <c r="F1335" s="23" t="s">
        <v>456</v>
      </c>
      <c r="G1335" s="23" t="s">
        <v>150</v>
      </c>
      <c r="H1335" s="24">
        <v>150</v>
      </c>
    </row>
    <row r="1336" spans="1:8" x14ac:dyDescent="0.2">
      <c r="A1336" s="23">
        <v>1335</v>
      </c>
      <c r="B1336" s="23" t="s">
        <v>1746</v>
      </c>
      <c r="C1336" s="23">
        <v>3.7</v>
      </c>
      <c r="D1336" s="23">
        <v>18</v>
      </c>
      <c r="E1336" s="23" t="s">
        <v>17</v>
      </c>
      <c r="F1336" s="23" t="s">
        <v>221</v>
      </c>
      <c r="G1336" s="23" t="s">
        <v>143</v>
      </c>
      <c r="H1336" s="24">
        <v>3500</v>
      </c>
    </row>
    <row r="1337" spans="1:8" x14ac:dyDescent="0.2">
      <c r="A1337" s="23">
        <v>1336</v>
      </c>
      <c r="B1337" s="23" t="s">
        <v>1747</v>
      </c>
      <c r="C1337" s="23">
        <v>3.4</v>
      </c>
      <c r="D1337" s="23">
        <v>18</v>
      </c>
      <c r="E1337" s="23" t="s">
        <v>17</v>
      </c>
      <c r="F1337" s="23" t="s">
        <v>526</v>
      </c>
      <c r="G1337" s="23" t="s">
        <v>113</v>
      </c>
      <c r="H1337" s="24">
        <v>350</v>
      </c>
    </row>
    <row r="1338" spans="1:8" x14ac:dyDescent="0.2">
      <c r="A1338" s="23">
        <v>1337</v>
      </c>
      <c r="B1338" s="23" t="s">
        <v>1748</v>
      </c>
      <c r="C1338" s="23">
        <v>4</v>
      </c>
      <c r="D1338" s="23">
        <v>18</v>
      </c>
      <c r="E1338" s="23" t="s">
        <v>17</v>
      </c>
      <c r="F1338" s="23" t="s">
        <v>222</v>
      </c>
      <c r="G1338" s="23" t="s">
        <v>112</v>
      </c>
      <c r="H1338" s="24">
        <v>150</v>
      </c>
    </row>
    <row r="1339" spans="1:8" x14ac:dyDescent="0.2">
      <c r="A1339" s="23">
        <v>1338</v>
      </c>
      <c r="B1339" s="23" t="s">
        <v>1749</v>
      </c>
      <c r="C1339" s="23">
        <v>4.5</v>
      </c>
      <c r="D1339" s="23">
        <v>18</v>
      </c>
      <c r="E1339" s="23" t="s">
        <v>17</v>
      </c>
      <c r="F1339" s="23" t="s">
        <v>222</v>
      </c>
      <c r="G1339" s="23" t="s">
        <v>96</v>
      </c>
      <c r="H1339" s="24">
        <v>18568</v>
      </c>
    </row>
    <row r="1340" spans="1:8" x14ac:dyDescent="0.2">
      <c r="A1340" s="23">
        <v>1339</v>
      </c>
      <c r="B1340" s="23" t="s">
        <v>1750</v>
      </c>
      <c r="C1340" s="23">
        <v>4.5</v>
      </c>
      <c r="D1340" s="23">
        <v>18</v>
      </c>
      <c r="E1340" s="23" t="s">
        <v>8</v>
      </c>
      <c r="F1340" s="23" t="s">
        <v>222</v>
      </c>
      <c r="G1340" s="23" t="s">
        <v>166</v>
      </c>
      <c r="H1340" s="24">
        <v>850</v>
      </c>
    </row>
    <row r="1341" spans="1:8" x14ac:dyDescent="0.2">
      <c r="A1341" s="23">
        <v>1340</v>
      </c>
      <c r="B1341" s="23" t="s">
        <v>1751</v>
      </c>
      <c r="C1341" s="23">
        <v>3.1</v>
      </c>
      <c r="D1341" s="23">
        <v>18</v>
      </c>
      <c r="E1341" s="23" t="s">
        <v>17</v>
      </c>
      <c r="F1341" s="23" t="s">
        <v>249</v>
      </c>
      <c r="G1341" s="23" t="s">
        <v>86</v>
      </c>
      <c r="H1341" s="24">
        <v>18568</v>
      </c>
    </row>
    <row r="1342" spans="1:8" x14ac:dyDescent="0.2">
      <c r="A1342" s="23">
        <v>1341</v>
      </c>
      <c r="B1342" s="23" t="s">
        <v>1752</v>
      </c>
      <c r="C1342" s="23">
        <v>4.7</v>
      </c>
      <c r="D1342" s="23">
        <v>18</v>
      </c>
      <c r="E1342" s="23" t="s">
        <v>17</v>
      </c>
      <c r="F1342" s="23" t="s">
        <v>257</v>
      </c>
      <c r="G1342" s="23" t="s">
        <v>47</v>
      </c>
      <c r="H1342" s="24">
        <v>150</v>
      </c>
    </row>
    <row r="1343" spans="1:8" x14ac:dyDescent="0.2">
      <c r="A1343" s="23">
        <v>1342</v>
      </c>
      <c r="B1343" s="23" t="s">
        <v>1753</v>
      </c>
      <c r="C1343" s="23">
        <v>3.8</v>
      </c>
      <c r="D1343" s="23">
        <v>18</v>
      </c>
      <c r="E1343" s="23" t="s">
        <v>17</v>
      </c>
      <c r="F1343" s="23" t="s">
        <v>249</v>
      </c>
      <c r="G1343" s="23" t="s">
        <v>99</v>
      </c>
      <c r="H1343" s="24">
        <v>150</v>
      </c>
    </row>
    <row r="1344" spans="1:8" x14ac:dyDescent="0.2">
      <c r="A1344" s="23">
        <v>1343</v>
      </c>
      <c r="B1344" s="23" t="s">
        <v>1754</v>
      </c>
      <c r="C1344" s="23">
        <v>4.7</v>
      </c>
      <c r="D1344" s="23">
        <v>18</v>
      </c>
      <c r="E1344" s="23" t="s">
        <v>17</v>
      </c>
      <c r="F1344" s="23" t="s">
        <v>247</v>
      </c>
      <c r="G1344" s="23" t="s">
        <v>112</v>
      </c>
      <c r="H1344" s="24">
        <v>18568</v>
      </c>
    </row>
    <row r="1345" spans="1:8" x14ac:dyDescent="0.2">
      <c r="A1345" s="23">
        <v>1344</v>
      </c>
      <c r="B1345" s="23" t="s">
        <v>1755</v>
      </c>
      <c r="C1345" s="23">
        <v>3.3</v>
      </c>
      <c r="D1345" s="23">
        <v>18</v>
      </c>
      <c r="E1345" s="23" t="s">
        <v>17</v>
      </c>
      <c r="F1345" s="23" t="s">
        <v>272</v>
      </c>
      <c r="G1345" s="23" t="s">
        <v>96</v>
      </c>
      <c r="H1345" s="24">
        <v>350</v>
      </c>
    </row>
    <row r="1346" spans="1:8" x14ac:dyDescent="0.2">
      <c r="A1346" s="23">
        <v>1345</v>
      </c>
      <c r="B1346" s="23" t="s">
        <v>1756</v>
      </c>
      <c r="C1346" s="23">
        <v>4.7</v>
      </c>
      <c r="D1346" s="23">
        <v>18</v>
      </c>
      <c r="E1346" s="23" t="s">
        <v>17</v>
      </c>
      <c r="F1346" s="23" t="s">
        <v>203</v>
      </c>
      <c r="G1346" s="23" t="s">
        <v>22</v>
      </c>
      <c r="H1346" s="24">
        <v>18568</v>
      </c>
    </row>
    <row r="1347" spans="1:8" x14ac:dyDescent="0.2">
      <c r="A1347" s="23">
        <v>1346</v>
      </c>
      <c r="B1347" s="23" t="s">
        <v>1757</v>
      </c>
      <c r="C1347" s="23">
        <v>3.4</v>
      </c>
      <c r="D1347" s="23">
        <v>18</v>
      </c>
      <c r="E1347" s="23" t="s">
        <v>17</v>
      </c>
      <c r="F1347" s="23" t="s">
        <v>222</v>
      </c>
      <c r="G1347" s="23" t="s">
        <v>99</v>
      </c>
      <c r="H1347" s="24">
        <v>350</v>
      </c>
    </row>
    <row r="1348" spans="1:8" x14ac:dyDescent="0.2">
      <c r="A1348" s="23">
        <v>1347</v>
      </c>
      <c r="B1348" s="23" t="s">
        <v>1758</v>
      </c>
      <c r="C1348" s="23">
        <v>2.5</v>
      </c>
      <c r="D1348" s="23">
        <v>17</v>
      </c>
      <c r="E1348" s="23" t="s">
        <v>17</v>
      </c>
      <c r="F1348" s="23" t="s">
        <v>221</v>
      </c>
      <c r="G1348" s="23" t="s">
        <v>29</v>
      </c>
      <c r="H1348" s="24">
        <v>150</v>
      </c>
    </row>
    <row r="1349" spans="1:8" x14ac:dyDescent="0.2">
      <c r="A1349" s="23">
        <v>1348</v>
      </c>
      <c r="B1349" s="23" t="s">
        <v>1759</v>
      </c>
      <c r="C1349" s="23">
        <v>3.7</v>
      </c>
      <c r="D1349" s="23">
        <v>17</v>
      </c>
      <c r="E1349" s="23" t="s">
        <v>17</v>
      </c>
      <c r="F1349" s="23" t="s">
        <v>257</v>
      </c>
      <c r="G1349" s="23" t="s">
        <v>86</v>
      </c>
      <c r="H1349" s="24">
        <v>850</v>
      </c>
    </row>
    <row r="1350" spans="1:8" x14ac:dyDescent="0.2">
      <c r="A1350" s="23">
        <v>1349</v>
      </c>
      <c r="B1350" s="23" t="s">
        <v>1760</v>
      </c>
      <c r="C1350" s="23">
        <v>2.8</v>
      </c>
      <c r="D1350" s="23">
        <v>17</v>
      </c>
      <c r="E1350" s="23" t="s">
        <v>17</v>
      </c>
      <c r="F1350" s="23" t="s">
        <v>247</v>
      </c>
      <c r="G1350" s="23" t="s">
        <v>33</v>
      </c>
      <c r="H1350" s="24">
        <v>150</v>
      </c>
    </row>
    <row r="1351" spans="1:8" x14ac:dyDescent="0.2">
      <c r="A1351" s="23">
        <v>1350</v>
      </c>
      <c r="B1351" s="23" t="s">
        <v>1761</v>
      </c>
      <c r="C1351" s="23">
        <v>3.2</v>
      </c>
      <c r="D1351" s="23">
        <v>17</v>
      </c>
      <c r="E1351" s="23" t="s">
        <v>17</v>
      </c>
      <c r="F1351" s="23" t="s">
        <v>249</v>
      </c>
      <c r="G1351" s="23" t="s">
        <v>22</v>
      </c>
      <c r="H1351" s="24">
        <v>150</v>
      </c>
    </row>
    <row r="1352" spans="1:8" x14ac:dyDescent="0.2">
      <c r="A1352" s="23">
        <v>1351</v>
      </c>
      <c r="B1352" s="23" t="s">
        <v>1762</v>
      </c>
      <c r="C1352" s="23">
        <v>4.3</v>
      </c>
      <c r="D1352" s="23">
        <v>17</v>
      </c>
      <c r="E1352" s="23" t="s">
        <v>17</v>
      </c>
      <c r="F1352" s="23" t="s">
        <v>188</v>
      </c>
      <c r="G1352" s="23" t="s">
        <v>60</v>
      </c>
      <c r="H1352" s="24">
        <v>150</v>
      </c>
    </row>
    <row r="1353" spans="1:8" x14ac:dyDescent="0.2">
      <c r="A1353" s="23">
        <v>1352</v>
      </c>
      <c r="B1353" s="23" t="s">
        <v>1763</v>
      </c>
      <c r="C1353" s="23">
        <v>4.2</v>
      </c>
      <c r="D1353" s="23">
        <v>17</v>
      </c>
      <c r="E1353" s="23" t="s">
        <v>17</v>
      </c>
      <c r="F1353" s="23" t="s">
        <v>257</v>
      </c>
      <c r="G1353" s="23" t="s">
        <v>112</v>
      </c>
      <c r="H1353" s="24">
        <v>18568</v>
      </c>
    </row>
    <row r="1354" spans="1:8" x14ac:dyDescent="0.2">
      <c r="A1354" s="23">
        <v>1353</v>
      </c>
      <c r="B1354" s="23" t="s">
        <v>1764</v>
      </c>
      <c r="C1354" s="23">
        <v>3.8</v>
      </c>
      <c r="D1354" s="23">
        <v>17</v>
      </c>
      <c r="E1354" s="23" t="s">
        <v>169</v>
      </c>
      <c r="F1354" s="23" t="s">
        <v>538</v>
      </c>
      <c r="G1354" s="23" t="s">
        <v>45</v>
      </c>
      <c r="H1354" s="24">
        <v>350</v>
      </c>
    </row>
    <row r="1355" spans="1:8" x14ac:dyDescent="0.2">
      <c r="A1355" s="23">
        <v>1354</v>
      </c>
      <c r="B1355" s="23" t="s">
        <v>1765</v>
      </c>
      <c r="C1355" s="23">
        <v>4.2</v>
      </c>
      <c r="D1355" s="23">
        <v>17</v>
      </c>
      <c r="E1355" s="23" t="s">
        <v>17</v>
      </c>
      <c r="F1355" s="23" t="s">
        <v>257</v>
      </c>
      <c r="G1355" s="23" t="s">
        <v>112</v>
      </c>
      <c r="H1355" s="24">
        <v>18568</v>
      </c>
    </row>
    <row r="1356" spans="1:8" x14ac:dyDescent="0.2">
      <c r="A1356" s="23">
        <v>1355</v>
      </c>
      <c r="B1356" s="23" t="s">
        <v>1766</v>
      </c>
      <c r="C1356" s="23">
        <v>2.8</v>
      </c>
      <c r="D1356" s="23">
        <v>17</v>
      </c>
      <c r="E1356" s="23" t="s">
        <v>17</v>
      </c>
      <c r="F1356" s="23" t="s">
        <v>257</v>
      </c>
      <c r="G1356" s="23" t="s">
        <v>116</v>
      </c>
      <c r="H1356" s="24">
        <v>150</v>
      </c>
    </row>
    <row r="1357" spans="1:8" x14ac:dyDescent="0.2">
      <c r="A1357" s="23">
        <v>1356</v>
      </c>
      <c r="B1357" s="23" t="s">
        <v>1767</v>
      </c>
      <c r="C1357" s="23">
        <v>4</v>
      </c>
      <c r="D1357" s="23">
        <v>17</v>
      </c>
      <c r="E1357" s="23" t="s">
        <v>17</v>
      </c>
      <c r="F1357" s="23" t="s">
        <v>443</v>
      </c>
      <c r="G1357" s="23" t="s">
        <v>26</v>
      </c>
      <c r="H1357" s="24">
        <v>350</v>
      </c>
    </row>
    <row r="1358" spans="1:8" x14ac:dyDescent="0.2">
      <c r="A1358" s="23">
        <v>1357</v>
      </c>
      <c r="B1358" s="23" t="s">
        <v>1768</v>
      </c>
      <c r="C1358" s="23">
        <v>3.4</v>
      </c>
      <c r="D1358" s="23">
        <v>17</v>
      </c>
      <c r="E1358" s="23" t="s">
        <v>17</v>
      </c>
      <c r="F1358" s="23" t="s">
        <v>229</v>
      </c>
      <c r="G1358" s="23" t="s">
        <v>29</v>
      </c>
      <c r="H1358" s="24">
        <v>150</v>
      </c>
    </row>
    <row r="1359" spans="1:8" x14ac:dyDescent="0.2">
      <c r="A1359" s="23">
        <v>1358</v>
      </c>
      <c r="B1359" s="23" t="s">
        <v>1769</v>
      </c>
      <c r="C1359" s="23">
        <v>4.0999999999999996</v>
      </c>
      <c r="D1359" s="23">
        <v>17</v>
      </c>
      <c r="E1359" s="23" t="s">
        <v>169</v>
      </c>
      <c r="F1359" s="23" t="s">
        <v>249</v>
      </c>
      <c r="G1359" s="23" t="s">
        <v>116</v>
      </c>
      <c r="H1359" s="24">
        <v>18568</v>
      </c>
    </row>
    <row r="1360" spans="1:8" x14ac:dyDescent="0.2">
      <c r="A1360" s="23">
        <v>1359</v>
      </c>
      <c r="B1360" s="23" t="s">
        <v>1770</v>
      </c>
      <c r="C1360" s="23">
        <v>4.8</v>
      </c>
      <c r="D1360" s="23">
        <v>17</v>
      </c>
      <c r="E1360" s="23" t="s">
        <v>17</v>
      </c>
      <c r="F1360" s="23" t="s">
        <v>527</v>
      </c>
      <c r="G1360" s="23" t="s">
        <v>275</v>
      </c>
      <c r="H1360" s="24">
        <v>100000</v>
      </c>
    </row>
    <row r="1361" spans="1:8" x14ac:dyDescent="0.2">
      <c r="A1361" s="23">
        <v>1360</v>
      </c>
      <c r="B1361" s="23" t="s">
        <v>1771</v>
      </c>
      <c r="C1361" s="23">
        <v>3.5</v>
      </c>
      <c r="D1361" s="23">
        <v>17</v>
      </c>
      <c r="E1361" s="23" t="s">
        <v>17</v>
      </c>
      <c r="F1361" s="23" t="s">
        <v>348</v>
      </c>
      <c r="G1361" s="23" t="s">
        <v>33</v>
      </c>
      <c r="H1361" s="24">
        <v>150</v>
      </c>
    </row>
    <row r="1362" spans="1:8" x14ac:dyDescent="0.2">
      <c r="A1362" s="23">
        <v>1361</v>
      </c>
      <c r="B1362" s="23" t="s">
        <v>1772</v>
      </c>
      <c r="C1362" s="23">
        <v>3.2</v>
      </c>
      <c r="D1362" s="23">
        <v>17</v>
      </c>
      <c r="E1362" s="23" t="s">
        <v>17</v>
      </c>
      <c r="F1362" s="23" t="s">
        <v>528</v>
      </c>
      <c r="G1362" s="23" t="s">
        <v>86</v>
      </c>
      <c r="H1362" s="24">
        <v>350</v>
      </c>
    </row>
    <row r="1363" spans="1:8" x14ac:dyDescent="0.2">
      <c r="A1363" s="23">
        <v>1362</v>
      </c>
      <c r="B1363" s="23" t="s">
        <v>1773</v>
      </c>
      <c r="C1363" s="23">
        <v>3.4</v>
      </c>
      <c r="D1363" s="23">
        <v>17</v>
      </c>
      <c r="E1363" s="23" t="s">
        <v>17</v>
      </c>
      <c r="F1363" s="23" t="s">
        <v>274</v>
      </c>
      <c r="G1363" s="23" t="s">
        <v>113</v>
      </c>
      <c r="H1363" s="24">
        <v>18568</v>
      </c>
    </row>
    <row r="1364" spans="1:8" x14ac:dyDescent="0.2">
      <c r="A1364" s="23">
        <v>1363</v>
      </c>
      <c r="B1364" s="23" t="s">
        <v>1774</v>
      </c>
      <c r="C1364" s="23">
        <v>3.5</v>
      </c>
      <c r="D1364" s="23">
        <v>17</v>
      </c>
      <c r="E1364" s="23" t="s">
        <v>17</v>
      </c>
      <c r="F1364" s="23" t="s">
        <v>272</v>
      </c>
      <c r="G1364" s="23" t="s">
        <v>113</v>
      </c>
      <c r="H1364" s="24">
        <v>18568</v>
      </c>
    </row>
    <row r="1365" spans="1:8" x14ac:dyDescent="0.2">
      <c r="A1365" s="23">
        <v>1364</v>
      </c>
      <c r="B1365" s="23" t="s">
        <v>1775</v>
      </c>
      <c r="C1365" s="23">
        <v>4.3</v>
      </c>
      <c r="D1365" s="23">
        <v>17</v>
      </c>
      <c r="E1365" s="23" t="s">
        <v>8</v>
      </c>
      <c r="F1365" s="23" t="s">
        <v>288</v>
      </c>
      <c r="G1365" s="23" t="s">
        <v>105</v>
      </c>
      <c r="H1365" s="24">
        <v>3500</v>
      </c>
    </row>
    <row r="1366" spans="1:8" x14ac:dyDescent="0.2">
      <c r="A1366" s="23">
        <v>1365</v>
      </c>
      <c r="B1366" s="23" t="s">
        <v>1776</v>
      </c>
      <c r="C1366" s="23">
        <v>4.8</v>
      </c>
      <c r="D1366" s="23">
        <v>17</v>
      </c>
      <c r="E1366" s="23" t="s">
        <v>17</v>
      </c>
      <c r="F1366" s="23" t="s">
        <v>527</v>
      </c>
      <c r="G1366" s="23" t="s">
        <v>275</v>
      </c>
      <c r="H1366" s="24">
        <v>100000</v>
      </c>
    </row>
    <row r="1367" spans="1:8" x14ac:dyDescent="0.2">
      <c r="A1367" s="23">
        <v>1366</v>
      </c>
      <c r="B1367" s="23" t="s">
        <v>1777</v>
      </c>
      <c r="C1367" s="23">
        <v>3.1</v>
      </c>
      <c r="D1367" s="23">
        <v>17</v>
      </c>
      <c r="E1367" s="23" t="s">
        <v>17</v>
      </c>
      <c r="F1367" s="23" t="s">
        <v>222</v>
      </c>
      <c r="G1367" s="23" t="s">
        <v>36</v>
      </c>
      <c r="H1367" s="24">
        <v>150</v>
      </c>
    </row>
    <row r="1368" spans="1:8" x14ac:dyDescent="0.2">
      <c r="A1368" s="23">
        <v>1367</v>
      </c>
      <c r="B1368" s="23" t="s">
        <v>1778</v>
      </c>
      <c r="C1368" s="23">
        <v>1.9</v>
      </c>
      <c r="D1368" s="23">
        <v>17</v>
      </c>
      <c r="E1368" s="23" t="s">
        <v>17</v>
      </c>
      <c r="F1368" s="23" t="s">
        <v>268</v>
      </c>
      <c r="G1368" s="23" t="s">
        <v>116</v>
      </c>
      <c r="H1368" s="24">
        <v>150</v>
      </c>
    </row>
    <row r="1369" spans="1:8" x14ac:dyDescent="0.2">
      <c r="A1369" s="23">
        <v>1368</v>
      </c>
      <c r="B1369" s="23" t="s">
        <v>1779</v>
      </c>
      <c r="C1369" s="23">
        <v>4.9000000000000004</v>
      </c>
      <c r="D1369" s="23">
        <v>17</v>
      </c>
      <c r="E1369" s="23" t="s">
        <v>17</v>
      </c>
      <c r="F1369" s="23" t="s">
        <v>249</v>
      </c>
      <c r="G1369" s="23" t="s">
        <v>60</v>
      </c>
      <c r="H1369" s="24">
        <v>18568</v>
      </c>
    </row>
    <row r="1370" spans="1:8" x14ac:dyDescent="0.2">
      <c r="A1370" s="23">
        <v>1369</v>
      </c>
      <c r="B1370" s="23" t="s">
        <v>1780</v>
      </c>
      <c r="C1370" s="23">
        <v>3.7</v>
      </c>
      <c r="D1370" s="23">
        <v>17</v>
      </c>
      <c r="E1370" s="23" t="s">
        <v>8</v>
      </c>
      <c r="F1370" s="23" t="s">
        <v>249</v>
      </c>
      <c r="G1370" s="23" t="s">
        <v>96</v>
      </c>
      <c r="H1370" s="24">
        <v>350</v>
      </c>
    </row>
    <row r="1371" spans="1:8" x14ac:dyDescent="0.2">
      <c r="A1371" s="23">
        <v>1370</v>
      </c>
      <c r="B1371" s="23" t="s">
        <v>1781</v>
      </c>
      <c r="C1371" s="23">
        <v>3.4</v>
      </c>
      <c r="D1371" s="23">
        <v>17</v>
      </c>
      <c r="E1371" s="23" t="s">
        <v>17</v>
      </c>
      <c r="F1371" s="23" t="s">
        <v>229</v>
      </c>
      <c r="G1371" s="23" t="s">
        <v>29</v>
      </c>
      <c r="H1371" s="24">
        <v>150</v>
      </c>
    </row>
    <row r="1372" spans="1:8" x14ac:dyDescent="0.2">
      <c r="A1372" s="23">
        <v>1371</v>
      </c>
      <c r="B1372" s="23" t="s">
        <v>1782</v>
      </c>
      <c r="C1372" s="23">
        <v>4</v>
      </c>
      <c r="D1372" s="23">
        <v>17</v>
      </c>
      <c r="E1372" s="23" t="s">
        <v>17</v>
      </c>
      <c r="F1372" s="23" t="s">
        <v>443</v>
      </c>
      <c r="G1372" s="23" t="s">
        <v>26</v>
      </c>
      <c r="H1372" s="24">
        <v>350</v>
      </c>
    </row>
    <row r="1373" spans="1:8" x14ac:dyDescent="0.2">
      <c r="A1373" s="23">
        <v>1372</v>
      </c>
      <c r="B1373" s="23" t="s">
        <v>1783</v>
      </c>
      <c r="C1373" s="23">
        <v>4.0999999999999996</v>
      </c>
      <c r="D1373" s="23">
        <v>17</v>
      </c>
      <c r="E1373" s="23" t="s">
        <v>169</v>
      </c>
      <c r="F1373" s="23" t="s">
        <v>249</v>
      </c>
      <c r="G1373" s="23" t="s">
        <v>116</v>
      </c>
      <c r="H1373" s="24">
        <v>18568</v>
      </c>
    </row>
    <row r="1374" spans="1:8" x14ac:dyDescent="0.2">
      <c r="A1374" s="23">
        <v>1373</v>
      </c>
      <c r="B1374" s="23" t="s">
        <v>1784</v>
      </c>
      <c r="C1374" s="23">
        <v>3.6</v>
      </c>
      <c r="D1374" s="23">
        <v>16</v>
      </c>
      <c r="E1374" s="23" t="s">
        <v>17</v>
      </c>
      <c r="F1374" s="23" t="s">
        <v>229</v>
      </c>
      <c r="G1374" s="23" t="s">
        <v>86</v>
      </c>
      <c r="H1374" s="24">
        <v>18568</v>
      </c>
    </row>
    <row r="1375" spans="1:8" x14ac:dyDescent="0.2">
      <c r="A1375" s="23">
        <v>1374</v>
      </c>
      <c r="B1375" s="23" t="s">
        <v>1785</v>
      </c>
      <c r="C1375" s="23">
        <v>3.1</v>
      </c>
      <c r="D1375" s="23">
        <v>16</v>
      </c>
      <c r="E1375" s="23" t="s">
        <v>17</v>
      </c>
      <c r="F1375" s="23" t="s">
        <v>276</v>
      </c>
      <c r="G1375" s="23" t="s">
        <v>9</v>
      </c>
      <c r="H1375" s="24">
        <v>150</v>
      </c>
    </row>
    <row r="1376" spans="1:8" x14ac:dyDescent="0.2">
      <c r="A1376" s="23">
        <v>1375</v>
      </c>
      <c r="B1376" s="23" t="s">
        <v>1786</v>
      </c>
      <c r="C1376" s="23">
        <v>3.5</v>
      </c>
      <c r="D1376" s="23">
        <v>16</v>
      </c>
      <c r="E1376" s="23" t="s">
        <v>17</v>
      </c>
      <c r="F1376" s="23" t="s">
        <v>185</v>
      </c>
      <c r="G1376" s="23" t="s">
        <v>87</v>
      </c>
      <c r="H1376" s="24">
        <v>150</v>
      </c>
    </row>
    <row r="1377" spans="1:8" x14ac:dyDescent="0.2">
      <c r="A1377" s="23">
        <v>1376</v>
      </c>
      <c r="B1377" s="23" t="s">
        <v>1787</v>
      </c>
      <c r="C1377" s="23">
        <v>2.7</v>
      </c>
      <c r="D1377" s="23">
        <v>16</v>
      </c>
      <c r="E1377" s="23" t="s">
        <v>17</v>
      </c>
      <c r="F1377" s="23" t="s">
        <v>177</v>
      </c>
      <c r="G1377" s="23" t="s">
        <v>70</v>
      </c>
      <c r="H1377" s="24">
        <v>150</v>
      </c>
    </row>
    <row r="1378" spans="1:8" x14ac:dyDescent="0.2">
      <c r="A1378" s="23">
        <v>1377</v>
      </c>
      <c r="B1378" s="23" t="s">
        <v>1788</v>
      </c>
      <c r="C1378" s="23">
        <v>4.4000000000000004</v>
      </c>
      <c r="D1378" s="23">
        <v>16</v>
      </c>
      <c r="E1378" s="23" t="s">
        <v>17</v>
      </c>
      <c r="F1378" s="23" t="s">
        <v>420</v>
      </c>
      <c r="G1378" s="23" t="s">
        <v>87</v>
      </c>
      <c r="H1378" s="24">
        <v>150</v>
      </c>
    </row>
    <row r="1379" spans="1:8" x14ac:dyDescent="0.2">
      <c r="A1379" s="23">
        <v>1378</v>
      </c>
      <c r="B1379" s="23" t="s">
        <v>1789</v>
      </c>
      <c r="C1379" s="23">
        <v>2.9</v>
      </c>
      <c r="D1379" s="23">
        <v>16</v>
      </c>
      <c r="E1379" s="23" t="s">
        <v>17</v>
      </c>
      <c r="F1379" s="23" t="s">
        <v>257</v>
      </c>
      <c r="G1379" s="23" t="s">
        <v>9</v>
      </c>
      <c r="H1379" s="24">
        <v>150</v>
      </c>
    </row>
    <row r="1380" spans="1:8" x14ac:dyDescent="0.2">
      <c r="A1380" s="23">
        <v>1379</v>
      </c>
      <c r="B1380" s="23" t="s">
        <v>1790</v>
      </c>
      <c r="C1380" s="23">
        <v>2.5</v>
      </c>
      <c r="D1380" s="23">
        <v>16</v>
      </c>
      <c r="E1380" s="23" t="s">
        <v>17</v>
      </c>
      <c r="F1380" s="23" t="s">
        <v>288</v>
      </c>
      <c r="G1380" s="23" t="s">
        <v>27</v>
      </c>
      <c r="H1380" s="24">
        <v>150</v>
      </c>
    </row>
    <row r="1381" spans="1:8" x14ac:dyDescent="0.2">
      <c r="A1381" s="23">
        <v>1380</v>
      </c>
      <c r="B1381" s="23" t="s">
        <v>1791</v>
      </c>
      <c r="C1381" s="23">
        <v>2.2999999999999998</v>
      </c>
      <c r="D1381" s="23">
        <v>16</v>
      </c>
      <c r="E1381" s="23" t="s">
        <v>17</v>
      </c>
      <c r="F1381" s="23" t="s">
        <v>247</v>
      </c>
      <c r="G1381" s="23" t="s">
        <v>99</v>
      </c>
      <c r="H1381" s="24">
        <v>18568</v>
      </c>
    </row>
    <row r="1382" spans="1:8" x14ac:dyDescent="0.2">
      <c r="A1382" s="23">
        <v>1381</v>
      </c>
      <c r="B1382" s="23" t="s">
        <v>1792</v>
      </c>
      <c r="C1382" s="23">
        <v>3.8</v>
      </c>
      <c r="D1382" s="23">
        <v>16</v>
      </c>
      <c r="E1382" s="23" t="s">
        <v>17</v>
      </c>
      <c r="F1382" s="23" t="s">
        <v>268</v>
      </c>
      <c r="G1382" s="23" t="s">
        <v>96</v>
      </c>
      <c r="H1382" s="24">
        <v>150</v>
      </c>
    </row>
    <row r="1383" spans="1:8" x14ac:dyDescent="0.2">
      <c r="A1383" s="23">
        <v>1382</v>
      </c>
      <c r="B1383" s="23" t="s">
        <v>1793</v>
      </c>
      <c r="C1383" s="23">
        <v>4</v>
      </c>
      <c r="D1383" s="23">
        <v>16</v>
      </c>
      <c r="E1383" s="23" t="s">
        <v>8</v>
      </c>
      <c r="F1383" s="23" t="s">
        <v>322</v>
      </c>
      <c r="G1383" s="23" t="s">
        <v>267</v>
      </c>
      <c r="H1383" s="24">
        <v>150</v>
      </c>
    </row>
    <row r="1384" spans="1:8" x14ac:dyDescent="0.2">
      <c r="A1384" s="23">
        <v>1383</v>
      </c>
      <c r="B1384" s="23" t="s">
        <v>1794</v>
      </c>
      <c r="C1384" s="23">
        <v>3.2</v>
      </c>
      <c r="D1384" s="23">
        <v>16</v>
      </c>
      <c r="E1384" s="23" t="s">
        <v>17</v>
      </c>
      <c r="F1384" s="23" t="s">
        <v>529</v>
      </c>
      <c r="G1384" s="23" t="s">
        <v>26</v>
      </c>
      <c r="H1384" s="24">
        <v>18568</v>
      </c>
    </row>
    <row r="1385" spans="1:8" x14ac:dyDescent="0.2">
      <c r="A1385" s="23">
        <v>1384</v>
      </c>
      <c r="B1385" s="23" t="s">
        <v>1795</v>
      </c>
      <c r="C1385" s="23">
        <v>4</v>
      </c>
      <c r="D1385" s="23">
        <v>16</v>
      </c>
      <c r="E1385" s="23" t="s">
        <v>8</v>
      </c>
      <c r="F1385" s="23" t="s">
        <v>322</v>
      </c>
      <c r="G1385" s="23" t="s">
        <v>267</v>
      </c>
      <c r="H1385" s="24">
        <v>150</v>
      </c>
    </row>
    <row r="1386" spans="1:8" x14ac:dyDescent="0.2">
      <c r="A1386" s="23">
        <v>1385</v>
      </c>
      <c r="B1386" s="23" t="s">
        <v>1796</v>
      </c>
      <c r="C1386" s="23">
        <v>4.5</v>
      </c>
      <c r="D1386" s="23">
        <v>16</v>
      </c>
      <c r="E1386" s="23" t="s">
        <v>17</v>
      </c>
      <c r="F1386" s="23" t="s">
        <v>435</v>
      </c>
      <c r="G1386" s="23" t="s">
        <v>160</v>
      </c>
      <c r="H1386" s="24">
        <v>18568</v>
      </c>
    </row>
    <row r="1387" spans="1:8" x14ac:dyDescent="0.2">
      <c r="A1387" s="23">
        <v>1386</v>
      </c>
      <c r="B1387" s="23" t="s">
        <v>1797</v>
      </c>
      <c r="C1387" s="23">
        <v>2.6</v>
      </c>
      <c r="D1387" s="23">
        <v>16</v>
      </c>
      <c r="E1387" s="23" t="s">
        <v>17</v>
      </c>
      <c r="F1387" s="23" t="s">
        <v>222</v>
      </c>
      <c r="G1387" s="23" t="s">
        <v>99</v>
      </c>
      <c r="H1387" s="24">
        <v>350</v>
      </c>
    </row>
    <row r="1388" spans="1:8" x14ac:dyDescent="0.2">
      <c r="A1388" s="23">
        <v>1387</v>
      </c>
      <c r="B1388" s="23" t="s">
        <v>1798</v>
      </c>
      <c r="C1388" s="23">
        <v>4</v>
      </c>
      <c r="D1388" s="23">
        <v>16</v>
      </c>
      <c r="E1388" s="23" t="s">
        <v>17</v>
      </c>
      <c r="F1388" s="23" t="s">
        <v>232</v>
      </c>
      <c r="G1388" s="23" t="s">
        <v>96</v>
      </c>
      <c r="H1388" s="24">
        <v>150</v>
      </c>
    </row>
    <row r="1389" spans="1:8" x14ac:dyDescent="0.2">
      <c r="A1389" s="23">
        <v>1388</v>
      </c>
      <c r="B1389" s="23" t="s">
        <v>1799</v>
      </c>
      <c r="C1389" s="23">
        <v>3.6</v>
      </c>
      <c r="D1389" s="23">
        <v>16</v>
      </c>
      <c r="E1389" s="23" t="s">
        <v>17</v>
      </c>
      <c r="F1389" s="23" t="s">
        <v>229</v>
      </c>
      <c r="G1389" s="23" t="s">
        <v>143</v>
      </c>
      <c r="H1389" s="24">
        <v>150</v>
      </c>
    </row>
    <row r="1390" spans="1:8" x14ac:dyDescent="0.2">
      <c r="A1390" s="23">
        <v>1389</v>
      </c>
      <c r="B1390" s="23" t="s">
        <v>1800</v>
      </c>
      <c r="C1390" s="23">
        <v>4</v>
      </c>
      <c r="D1390" s="23">
        <v>16</v>
      </c>
      <c r="E1390" s="23" t="s">
        <v>17</v>
      </c>
      <c r="F1390" s="23" t="s">
        <v>232</v>
      </c>
      <c r="G1390" s="23" t="s">
        <v>112</v>
      </c>
      <c r="H1390" s="24">
        <v>150</v>
      </c>
    </row>
    <row r="1391" spans="1:8" x14ac:dyDescent="0.2">
      <c r="A1391" s="23">
        <v>1390</v>
      </c>
      <c r="B1391" s="23" t="s">
        <v>1801</v>
      </c>
      <c r="C1391" s="23">
        <v>3.8</v>
      </c>
      <c r="D1391" s="23">
        <v>16</v>
      </c>
      <c r="E1391" s="23" t="s">
        <v>17</v>
      </c>
      <c r="F1391" s="23" t="s">
        <v>277</v>
      </c>
      <c r="G1391" s="23" t="s">
        <v>116</v>
      </c>
      <c r="H1391" s="24">
        <v>150</v>
      </c>
    </row>
    <row r="1392" spans="1:8" x14ac:dyDescent="0.2">
      <c r="A1392" s="23">
        <v>1391</v>
      </c>
      <c r="B1392" s="23" t="s">
        <v>1802</v>
      </c>
      <c r="C1392" s="23">
        <v>3.3</v>
      </c>
      <c r="D1392" s="23">
        <v>16</v>
      </c>
      <c r="E1392" s="23" t="s">
        <v>17</v>
      </c>
      <c r="F1392" s="23" t="s">
        <v>249</v>
      </c>
      <c r="G1392" s="23" t="s">
        <v>86</v>
      </c>
      <c r="H1392" s="24">
        <v>18568</v>
      </c>
    </row>
    <row r="1393" spans="1:8" x14ac:dyDescent="0.2">
      <c r="A1393" s="23">
        <v>1392</v>
      </c>
      <c r="B1393" s="23" t="s">
        <v>1803</v>
      </c>
      <c r="C1393" s="23">
        <v>2.6</v>
      </c>
      <c r="D1393" s="23">
        <v>16</v>
      </c>
      <c r="E1393" s="23" t="s">
        <v>17</v>
      </c>
      <c r="F1393" s="23" t="s">
        <v>222</v>
      </c>
      <c r="G1393" s="23" t="s">
        <v>99</v>
      </c>
      <c r="H1393" s="24">
        <v>350</v>
      </c>
    </row>
    <row r="1394" spans="1:8" x14ac:dyDescent="0.2">
      <c r="A1394" s="23">
        <v>1393</v>
      </c>
      <c r="B1394" s="23" t="s">
        <v>1804</v>
      </c>
      <c r="C1394" s="23">
        <v>3.6</v>
      </c>
      <c r="D1394" s="23">
        <v>16</v>
      </c>
      <c r="E1394" s="23" t="s">
        <v>17</v>
      </c>
      <c r="F1394" s="23" t="s">
        <v>229</v>
      </c>
      <c r="G1394" s="23" t="s">
        <v>143</v>
      </c>
      <c r="H1394" s="24">
        <v>150</v>
      </c>
    </row>
    <row r="1395" spans="1:8" x14ac:dyDescent="0.2">
      <c r="A1395" s="23">
        <v>1394</v>
      </c>
      <c r="B1395" s="23" t="s">
        <v>1805</v>
      </c>
      <c r="C1395" s="23">
        <v>4</v>
      </c>
      <c r="D1395" s="23">
        <v>16</v>
      </c>
      <c r="E1395" s="23" t="s">
        <v>17</v>
      </c>
      <c r="F1395" s="23" t="s">
        <v>232</v>
      </c>
      <c r="G1395" s="23" t="s">
        <v>112</v>
      </c>
      <c r="H1395" s="24">
        <v>150</v>
      </c>
    </row>
    <row r="1396" spans="1:8" x14ac:dyDescent="0.2">
      <c r="A1396" s="23">
        <v>1395</v>
      </c>
      <c r="B1396" s="23" t="s">
        <v>1806</v>
      </c>
      <c r="C1396" s="23">
        <v>4.5</v>
      </c>
      <c r="D1396" s="23">
        <v>16</v>
      </c>
      <c r="E1396" s="23" t="s">
        <v>17</v>
      </c>
      <c r="F1396" s="23" t="s">
        <v>435</v>
      </c>
      <c r="G1396" s="23" t="s">
        <v>160</v>
      </c>
      <c r="H1396" s="24">
        <v>18568</v>
      </c>
    </row>
    <row r="1397" spans="1:8" x14ac:dyDescent="0.2">
      <c r="A1397" s="23">
        <v>1396</v>
      </c>
      <c r="B1397" s="23" t="s">
        <v>1807</v>
      </c>
      <c r="C1397" s="23">
        <v>3.5</v>
      </c>
      <c r="D1397" s="23">
        <v>16</v>
      </c>
      <c r="E1397" s="23" t="s">
        <v>17</v>
      </c>
      <c r="F1397" s="23" t="s">
        <v>261</v>
      </c>
      <c r="G1397" s="23" t="s">
        <v>18</v>
      </c>
      <c r="H1397" s="24">
        <v>18568</v>
      </c>
    </row>
    <row r="1398" spans="1:8" x14ac:dyDescent="0.2">
      <c r="A1398" s="23">
        <v>1397</v>
      </c>
      <c r="B1398" s="23" t="s">
        <v>1808</v>
      </c>
      <c r="C1398" s="23">
        <v>3.6</v>
      </c>
      <c r="D1398" s="23">
        <v>16</v>
      </c>
      <c r="E1398" s="23" t="s">
        <v>8</v>
      </c>
      <c r="F1398" s="23" t="s">
        <v>272</v>
      </c>
      <c r="G1398" s="23" t="s">
        <v>113</v>
      </c>
      <c r="H1398" s="24">
        <v>150</v>
      </c>
    </row>
    <row r="1399" spans="1:8" x14ac:dyDescent="0.2">
      <c r="A1399" s="23">
        <v>1398</v>
      </c>
      <c r="B1399" s="23" t="s">
        <v>1809</v>
      </c>
      <c r="C1399" s="23">
        <v>4.3</v>
      </c>
      <c r="D1399" s="23">
        <v>16</v>
      </c>
      <c r="E1399" s="23" t="s">
        <v>17</v>
      </c>
      <c r="F1399" s="23" t="s">
        <v>530</v>
      </c>
      <c r="G1399" s="23" t="s">
        <v>64</v>
      </c>
      <c r="H1399" s="24">
        <v>150</v>
      </c>
    </row>
    <row r="1400" spans="1:8" x14ac:dyDescent="0.2">
      <c r="A1400" s="23">
        <v>1399</v>
      </c>
      <c r="B1400" s="23" t="s">
        <v>1810</v>
      </c>
      <c r="C1400" s="23">
        <v>3.6</v>
      </c>
      <c r="D1400" s="23">
        <v>16</v>
      </c>
      <c r="E1400" s="23" t="s">
        <v>17</v>
      </c>
      <c r="F1400" s="23" t="s">
        <v>411</v>
      </c>
      <c r="G1400" s="23" t="s">
        <v>60</v>
      </c>
      <c r="H1400" s="24">
        <v>150</v>
      </c>
    </row>
    <row r="1401" spans="1:8" x14ac:dyDescent="0.2">
      <c r="A1401" s="23">
        <v>1400</v>
      </c>
      <c r="B1401" s="23" t="s">
        <v>1811</v>
      </c>
      <c r="C1401" s="23">
        <v>3.1</v>
      </c>
      <c r="D1401" s="23">
        <v>15</v>
      </c>
      <c r="E1401" s="23" t="s">
        <v>17</v>
      </c>
      <c r="F1401" s="23" t="s">
        <v>298</v>
      </c>
      <c r="G1401" s="23" t="s">
        <v>18</v>
      </c>
      <c r="H1401" s="24">
        <v>18568</v>
      </c>
    </row>
    <row r="1402" spans="1:8" x14ac:dyDescent="0.2">
      <c r="A1402" s="23">
        <v>1401</v>
      </c>
      <c r="B1402" s="23" t="s">
        <v>1812</v>
      </c>
      <c r="C1402" s="23">
        <v>4.4000000000000004</v>
      </c>
      <c r="D1402" s="23">
        <v>15</v>
      </c>
      <c r="E1402" s="23" t="s">
        <v>17</v>
      </c>
      <c r="F1402" s="23" t="s">
        <v>203</v>
      </c>
      <c r="G1402" s="23" t="s">
        <v>113</v>
      </c>
      <c r="H1402" s="24">
        <v>18568</v>
      </c>
    </row>
    <row r="1403" spans="1:8" x14ac:dyDescent="0.2">
      <c r="A1403" s="23">
        <v>1402</v>
      </c>
      <c r="B1403" s="23" t="s">
        <v>1813</v>
      </c>
      <c r="C1403" s="23">
        <v>3.7</v>
      </c>
      <c r="D1403" s="23">
        <v>15</v>
      </c>
      <c r="E1403" s="23" t="s">
        <v>17</v>
      </c>
      <c r="F1403" s="23" t="s">
        <v>330</v>
      </c>
      <c r="G1403" s="23" t="s">
        <v>136</v>
      </c>
      <c r="H1403" s="24">
        <v>350</v>
      </c>
    </row>
    <row r="1404" spans="1:8" x14ac:dyDescent="0.2">
      <c r="A1404" s="23">
        <v>1403</v>
      </c>
      <c r="B1404" s="23" t="s">
        <v>1814</v>
      </c>
      <c r="C1404" s="23">
        <v>2.5</v>
      </c>
      <c r="D1404" s="23">
        <v>15</v>
      </c>
      <c r="E1404" s="23" t="s">
        <v>17</v>
      </c>
      <c r="F1404" s="23" t="s">
        <v>228</v>
      </c>
      <c r="G1404" s="23" t="s">
        <v>103</v>
      </c>
      <c r="H1404" s="24">
        <v>350</v>
      </c>
    </row>
    <row r="1405" spans="1:8" x14ac:dyDescent="0.2">
      <c r="A1405" s="23">
        <v>1404</v>
      </c>
      <c r="B1405" s="23" t="s">
        <v>1815</v>
      </c>
      <c r="C1405" s="23">
        <v>4.5999999999999996</v>
      </c>
      <c r="D1405" s="23">
        <v>15</v>
      </c>
      <c r="E1405" s="23" t="s">
        <v>8</v>
      </c>
      <c r="F1405" s="23" t="s">
        <v>232</v>
      </c>
      <c r="G1405" s="23" t="s">
        <v>137</v>
      </c>
      <c r="H1405" s="24">
        <v>3500</v>
      </c>
    </row>
    <row r="1406" spans="1:8" x14ac:dyDescent="0.2">
      <c r="A1406" s="23">
        <v>1405</v>
      </c>
      <c r="B1406" s="23" t="s">
        <v>1816</v>
      </c>
      <c r="C1406" s="23">
        <v>3.6</v>
      </c>
      <c r="D1406" s="23">
        <v>15</v>
      </c>
      <c r="E1406" s="23" t="s">
        <v>17</v>
      </c>
      <c r="F1406" s="23" t="s">
        <v>284</v>
      </c>
      <c r="G1406" s="23" t="s">
        <v>27</v>
      </c>
      <c r="H1406" s="24">
        <v>18568</v>
      </c>
    </row>
    <row r="1407" spans="1:8" x14ac:dyDescent="0.2">
      <c r="A1407" s="23">
        <v>1406</v>
      </c>
      <c r="B1407" s="23" t="s">
        <v>1817</v>
      </c>
      <c r="C1407" s="23">
        <v>2.4</v>
      </c>
      <c r="D1407" s="23">
        <v>15</v>
      </c>
      <c r="E1407" s="23" t="s">
        <v>17</v>
      </c>
      <c r="F1407" s="23" t="s">
        <v>222</v>
      </c>
      <c r="G1407" s="23" t="s">
        <v>29</v>
      </c>
      <c r="H1407" s="24">
        <v>150</v>
      </c>
    </row>
    <row r="1408" spans="1:8" x14ac:dyDescent="0.2">
      <c r="A1408" s="23">
        <v>1407</v>
      </c>
      <c r="B1408" s="23" t="s">
        <v>1818</v>
      </c>
      <c r="C1408" s="23">
        <v>4.4000000000000004</v>
      </c>
      <c r="D1408" s="23">
        <v>15</v>
      </c>
      <c r="E1408" s="23" t="s">
        <v>17</v>
      </c>
      <c r="F1408" s="23" t="s">
        <v>259</v>
      </c>
      <c r="G1408" s="23" t="s">
        <v>86</v>
      </c>
      <c r="H1408" s="24">
        <v>150</v>
      </c>
    </row>
    <row r="1409" spans="1:8" x14ac:dyDescent="0.2">
      <c r="A1409" s="23">
        <v>1408</v>
      </c>
      <c r="B1409" s="23" t="s">
        <v>1819</v>
      </c>
      <c r="C1409" s="23">
        <v>4.3</v>
      </c>
      <c r="D1409" s="23">
        <v>15</v>
      </c>
      <c r="E1409" s="23" t="s">
        <v>17</v>
      </c>
      <c r="F1409" s="23" t="s">
        <v>274</v>
      </c>
      <c r="G1409" s="23" t="s">
        <v>137</v>
      </c>
      <c r="H1409" s="24">
        <v>350</v>
      </c>
    </row>
    <row r="1410" spans="1:8" x14ac:dyDescent="0.2">
      <c r="A1410" s="23">
        <v>1409</v>
      </c>
      <c r="B1410" s="23" t="s">
        <v>1820</v>
      </c>
      <c r="C1410" s="23">
        <v>4.4000000000000004</v>
      </c>
      <c r="D1410" s="23">
        <v>15</v>
      </c>
      <c r="E1410" s="23" t="s">
        <v>8</v>
      </c>
      <c r="F1410" s="23" t="s">
        <v>421</v>
      </c>
      <c r="G1410" s="23" t="s">
        <v>190</v>
      </c>
      <c r="H1410" s="24">
        <v>850</v>
      </c>
    </row>
    <row r="1411" spans="1:8" x14ac:dyDescent="0.2">
      <c r="A1411" s="23">
        <v>1410</v>
      </c>
      <c r="B1411" s="23" t="s">
        <v>1821</v>
      </c>
      <c r="C1411" s="23">
        <v>3.1</v>
      </c>
      <c r="D1411" s="23">
        <v>15</v>
      </c>
      <c r="E1411" s="23" t="s">
        <v>17</v>
      </c>
      <c r="F1411" s="23" t="s">
        <v>229</v>
      </c>
      <c r="G1411" s="23" t="s">
        <v>187</v>
      </c>
      <c r="H1411" s="24">
        <v>3500</v>
      </c>
    </row>
    <row r="1412" spans="1:8" x14ac:dyDescent="0.2">
      <c r="A1412" s="23">
        <v>1411</v>
      </c>
      <c r="B1412" s="23" t="s">
        <v>1822</v>
      </c>
      <c r="C1412" s="23">
        <v>3.6</v>
      </c>
      <c r="D1412" s="23">
        <v>15</v>
      </c>
      <c r="E1412" s="23" t="s">
        <v>8</v>
      </c>
      <c r="F1412" s="23" t="s">
        <v>249</v>
      </c>
      <c r="G1412" s="23" t="s">
        <v>173</v>
      </c>
      <c r="H1412" s="24">
        <v>150</v>
      </c>
    </row>
    <row r="1413" spans="1:8" x14ac:dyDescent="0.2">
      <c r="A1413" s="23">
        <v>1412</v>
      </c>
      <c r="B1413" s="23" t="s">
        <v>1823</v>
      </c>
      <c r="C1413" s="23">
        <v>3.8</v>
      </c>
      <c r="D1413" s="23">
        <v>15</v>
      </c>
      <c r="E1413" s="23" t="s">
        <v>17</v>
      </c>
      <c r="F1413" s="23" t="s">
        <v>424</v>
      </c>
      <c r="G1413" s="23" t="s">
        <v>165</v>
      </c>
      <c r="H1413" s="24">
        <v>350</v>
      </c>
    </row>
    <row r="1414" spans="1:8" x14ac:dyDescent="0.2">
      <c r="A1414" s="23">
        <v>1413</v>
      </c>
      <c r="B1414" s="23" t="s">
        <v>1824</v>
      </c>
      <c r="C1414" s="23">
        <v>3.9</v>
      </c>
      <c r="D1414" s="23">
        <v>15</v>
      </c>
      <c r="E1414" s="23" t="s">
        <v>17</v>
      </c>
      <c r="F1414" s="23" t="s">
        <v>257</v>
      </c>
      <c r="G1414" s="23" t="s">
        <v>47</v>
      </c>
      <c r="H1414" s="24">
        <v>150</v>
      </c>
    </row>
    <row r="1415" spans="1:8" x14ac:dyDescent="0.2">
      <c r="A1415" s="23">
        <v>1414</v>
      </c>
      <c r="B1415" s="23" t="s">
        <v>1825</v>
      </c>
      <c r="C1415" s="23">
        <v>3.7</v>
      </c>
      <c r="D1415" s="23">
        <v>15</v>
      </c>
      <c r="E1415" s="23" t="s">
        <v>8</v>
      </c>
      <c r="F1415" s="23" t="s">
        <v>528</v>
      </c>
      <c r="G1415" s="23" t="s">
        <v>96</v>
      </c>
      <c r="H1415" s="24">
        <v>150</v>
      </c>
    </row>
    <row r="1416" spans="1:8" x14ac:dyDescent="0.2">
      <c r="A1416" s="23">
        <v>1415</v>
      </c>
      <c r="B1416" s="23" t="s">
        <v>1826</v>
      </c>
      <c r="C1416" s="23">
        <v>4</v>
      </c>
      <c r="D1416" s="23">
        <v>15</v>
      </c>
      <c r="E1416" s="23" t="s">
        <v>17</v>
      </c>
      <c r="F1416" s="23" t="s">
        <v>249</v>
      </c>
      <c r="G1416" s="23" t="s">
        <v>57</v>
      </c>
      <c r="H1416" s="24">
        <v>850</v>
      </c>
    </row>
    <row r="1417" spans="1:8" x14ac:dyDescent="0.2">
      <c r="A1417" s="23">
        <v>1416</v>
      </c>
      <c r="B1417" s="23" t="s">
        <v>1827</v>
      </c>
      <c r="C1417" s="23">
        <v>2.8</v>
      </c>
      <c r="D1417" s="23">
        <v>15</v>
      </c>
      <c r="E1417" s="23" t="s">
        <v>17</v>
      </c>
      <c r="F1417" s="23" t="s">
        <v>247</v>
      </c>
      <c r="G1417" s="23" t="s">
        <v>96</v>
      </c>
      <c r="H1417" s="24">
        <v>45566</v>
      </c>
    </row>
    <row r="1418" spans="1:8" x14ac:dyDescent="0.2">
      <c r="A1418" s="23">
        <v>1417</v>
      </c>
      <c r="B1418" s="23" t="s">
        <v>1828</v>
      </c>
      <c r="C1418" s="23">
        <v>4.3</v>
      </c>
      <c r="D1418" s="23">
        <v>15</v>
      </c>
      <c r="E1418" s="23" t="s">
        <v>17</v>
      </c>
      <c r="F1418" s="23" t="s">
        <v>284</v>
      </c>
      <c r="G1418" s="23" t="s">
        <v>26</v>
      </c>
      <c r="H1418" s="24">
        <v>150</v>
      </c>
    </row>
    <row r="1419" spans="1:8" x14ac:dyDescent="0.2">
      <c r="A1419" s="23">
        <v>1418</v>
      </c>
      <c r="B1419" s="23" t="s">
        <v>1829</v>
      </c>
      <c r="C1419" s="23">
        <v>4.4000000000000004</v>
      </c>
      <c r="D1419" s="23">
        <v>15</v>
      </c>
      <c r="E1419" s="23" t="s">
        <v>17</v>
      </c>
      <c r="F1419" s="23" t="s">
        <v>222</v>
      </c>
      <c r="G1419" s="23" t="s">
        <v>47</v>
      </c>
      <c r="H1419" s="24">
        <v>150</v>
      </c>
    </row>
    <row r="1420" spans="1:8" x14ac:dyDescent="0.2">
      <c r="A1420" s="23">
        <v>1419</v>
      </c>
      <c r="B1420" s="23" t="s">
        <v>1830</v>
      </c>
      <c r="C1420" s="23">
        <v>3.4</v>
      </c>
      <c r="D1420" s="23">
        <v>15</v>
      </c>
      <c r="E1420" s="23" t="s">
        <v>17</v>
      </c>
      <c r="F1420" s="23" t="s">
        <v>247</v>
      </c>
      <c r="G1420" s="23" t="s">
        <v>47</v>
      </c>
      <c r="H1420" s="24">
        <v>150</v>
      </c>
    </row>
    <row r="1421" spans="1:8" x14ac:dyDescent="0.2">
      <c r="A1421" s="23">
        <v>1420</v>
      </c>
      <c r="B1421" s="23" t="s">
        <v>1831</v>
      </c>
      <c r="C1421" s="23">
        <v>2</v>
      </c>
      <c r="D1421" s="23">
        <v>15</v>
      </c>
      <c r="E1421" s="23" t="s">
        <v>17</v>
      </c>
      <c r="F1421" s="23" t="s">
        <v>412</v>
      </c>
      <c r="G1421" s="23" t="s">
        <v>279</v>
      </c>
      <c r="H1421" s="24">
        <v>18568</v>
      </c>
    </row>
    <row r="1422" spans="1:8" x14ac:dyDescent="0.2">
      <c r="A1422" s="23">
        <v>1421</v>
      </c>
      <c r="B1422" s="23" t="s">
        <v>1832</v>
      </c>
      <c r="C1422" s="23">
        <v>2.2999999999999998</v>
      </c>
      <c r="D1422" s="23">
        <v>15</v>
      </c>
      <c r="E1422" s="23" t="s">
        <v>17</v>
      </c>
      <c r="F1422" s="23" t="s">
        <v>249</v>
      </c>
      <c r="G1422" s="23" t="s">
        <v>112</v>
      </c>
      <c r="H1422" s="24">
        <v>150</v>
      </c>
    </row>
    <row r="1423" spans="1:8" x14ac:dyDescent="0.2">
      <c r="A1423" s="23">
        <v>1422</v>
      </c>
      <c r="B1423" s="23" t="s">
        <v>1833</v>
      </c>
      <c r="C1423" s="23">
        <v>4.5999999999999996</v>
      </c>
      <c r="D1423" s="23">
        <v>15</v>
      </c>
      <c r="E1423" s="23" t="s">
        <v>17</v>
      </c>
      <c r="F1423" s="23" t="s">
        <v>280</v>
      </c>
      <c r="G1423" s="23" t="s">
        <v>220</v>
      </c>
      <c r="H1423" s="24">
        <v>150</v>
      </c>
    </row>
    <row r="1424" spans="1:8" x14ac:dyDescent="0.2">
      <c r="A1424" s="23">
        <v>1423</v>
      </c>
      <c r="B1424" s="23" t="s">
        <v>1834</v>
      </c>
      <c r="C1424" s="23">
        <v>4.0999999999999996</v>
      </c>
      <c r="D1424" s="23">
        <v>15</v>
      </c>
      <c r="E1424" s="23" t="s">
        <v>169</v>
      </c>
      <c r="F1424" s="23" t="s">
        <v>229</v>
      </c>
      <c r="G1424" s="23" t="s">
        <v>32</v>
      </c>
      <c r="H1424" s="24">
        <v>150</v>
      </c>
    </row>
    <row r="1425" spans="1:8" x14ac:dyDescent="0.2">
      <c r="A1425" s="23">
        <v>1424</v>
      </c>
      <c r="B1425" s="23" t="s">
        <v>1835</v>
      </c>
      <c r="C1425" s="23">
        <v>4.5999999999999996</v>
      </c>
      <c r="D1425" s="23">
        <v>15</v>
      </c>
      <c r="E1425" s="23" t="s">
        <v>17</v>
      </c>
      <c r="F1425" s="23" t="s">
        <v>280</v>
      </c>
      <c r="G1425" s="23" t="s">
        <v>220</v>
      </c>
      <c r="H1425" s="24">
        <v>150</v>
      </c>
    </row>
    <row r="1426" spans="1:8" x14ac:dyDescent="0.2">
      <c r="A1426" s="23">
        <v>1425</v>
      </c>
      <c r="B1426" s="23" t="s">
        <v>1836</v>
      </c>
      <c r="C1426" s="23">
        <v>3.9</v>
      </c>
      <c r="D1426" s="23">
        <v>15</v>
      </c>
      <c r="E1426" s="23" t="s">
        <v>17</v>
      </c>
      <c r="F1426" s="23" t="s">
        <v>257</v>
      </c>
      <c r="G1426" s="23" t="s">
        <v>47</v>
      </c>
      <c r="H1426" s="24">
        <v>150</v>
      </c>
    </row>
    <row r="1427" spans="1:8" x14ac:dyDescent="0.2">
      <c r="A1427" s="23">
        <v>1426</v>
      </c>
      <c r="B1427" s="23" t="s">
        <v>1837</v>
      </c>
      <c r="C1427" s="23">
        <v>4.7</v>
      </c>
      <c r="D1427" s="23">
        <v>15</v>
      </c>
      <c r="E1427" s="23" t="s">
        <v>17</v>
      </c>
      <c r="F1427" s="23" t="s">
        <v>232</v>
      </c>
      <c r="G1427" s="23" t="s">
        <v>18</v>
      </c>
      <c r="H1427" s="24">
        <v>150</v>
      </c>
    </row>
    <row r="1428" spans="1:8" x14ac:dyDescent="0.2">
      <c r="A1428" s="23">
        <v>1427</v>
      </c>
      <c r="B1428" s="23" t="s">
        <v>1838</v>
      </c>
      <c r="C1428" s="23">
        <v>4</v>
      </c>
      <c r="D1428" s="23">
        <v>15</v>
      </c>
      <c r="E1428" s="23" t="s">
        <v>17</v>
      </c>
      <c r="F1428" s="23" t="s">
        <v>229</v>
      </c>
      <c r="G1428" s="23" t="s">
        <v>26</v>
      </c>
      <c r="H1428" s="24">
        <v>150</v>
      </c>
    </row>
    <row r="1429" spans="1:8" x14ac:dyDescent="0.2">
      <c r="A1429" s="23">
        <v>1428</v>
      </c>
      <c r="B1429" s="23" t="s">
        <v>1839</v>
      </c>
      <c r="C1429" s="23">
        <v>3.7</v>
      </c>
      <c r="D1429" s="23">
        <v>15</v>
      </c>
      <c r="E1429" s="23" t="s">
        <v>8</v>
      </c>
      <c r="F1429" s="23" t="s">
        <v>528</v>
      </c>
      <c r="G1429" s="23" t="s">
        <v>96</v>
      </c>
      <c r="H1429" s="24">
        <v>150</v>
      </c>
    </row>
    <row r="1430" spans="1:8" x14ac:dyDescent="0.2">
      <c r="A1430" s="23">
        <v>1429</v>
      </c>
      <c r="B1430" s="23" t="s">
        <v>1840</v>
      </c>
      <c r="C1430" s="23">
        <v>4.4000000000000004</v>
      </c>
      <c r="D1430" s="23">
        <v>15</v>
      </c>
      <c r="E1430" s="23" t="s">
        <v>17</v>
      </c>
      <c r="F1430" s="23" t="s">
        <v>222</v>
      </c>
      <c r="G1430" s="23" t="s">
        <v>47</v>
      </c>
      <c r="H1430" s="24">
        <v>150</v>
      </c>
    </row>
    <row r="1431" spans="1:8" x14ac:dyDescent="0.2">
      <c r="A1431" s="23">
        <v>1430</v>
      </c>
      <c r="B1431" s="23" t="s">
        <v>1531</v>
      </c>
      <c r="C1431" s="23">
        <v>3.7</v>
      </c>
      <c r="D1431" s="23">
        <v>15</v>
      </c>
      <c r="E1431" s="23" t="s">
        <v>17</v>
      </c>
      <c r="F1431" s="23" t="s">
        <v>330</v>
      </c>
      <c r="G1431" s="23" t="s">
        <v>136</v>
      </c>
      <c r="H1431" s="24">
        <v>350</v>
      </c>
    </row>
    <row r="1432" spans="1:8" x14ac:dyDescent="0.2">
      <c r="A1432" s="23">
        <v>1431</v>
      </c>
      <c r="B1432" s="23" t="s">
        <v>1532</v>
      </c>
      <c r="C1432" s="23">
        <v>4.2</v>
      </c>
      <c r="D1432" s="23">
        <v>15</v>
      </c>
      <c r="E1432" s="23" t="s">
        <v>17</v>
      </c>
      <c r="F1432" s="23" t="s">
        <v>531</v>
      </c>
      <c r="G1432" s="23" t="s">
        <v>160</v>
      </c>
      <c r="H1432" s="24">
        <v>350</v>
      </c>
    </row>
    <row r="1433" spans="1:8" x14ac:dyDescent="0.2">
      <c r="A1433" s="23">
        <v>1432</v>
      </c>
      <c r="B1433" s="23" t="s">
        <v>1533</v>
      </c>
      <c r="C1433" s="23">
        <v>4</v>
      </c>
      <c r="D1433" s="23">
        <v>15</v>
      </c>
      <c r="E1433" s="23" t="s">
        <v>17</v>
      </c>
      <c r="F1433" s="23" t="s">
        <v>257</v>
      </c>
      <c r="G1433" s="23" t="s">
        <v>22</v>
      </c>
      <c r="H1433" s="24">
        <v>150</v>
      </c>
    </row>
    <row r="1434" spans="1:8" x14ac:dyDescent="0.2">
      <c r="A1434" s="23">
        <v>1433</v>
      </c>
      <c r="B1434" s="23" t="s">
        <v>1534</v>
      </c>
      <c r="C1434" s="23">
        <v>4.7</v>
      </c>
      <c r="D1434" s="23">
        <v>15</v>
      </c>
      <c r="E1434" s="23" t="s">
        <v>8</v>
      </c>
      <c r="F1434" s="23" t="s">
        <v>249</v>
      </c>
      <c r="G1434" s="23" t="s">
        <v>123</v>
      </c>
      <c r="H1434" s="24">
        <v>150</v>
      </c>
    </row>
    <row r="1435" spans="1:8" x14ac:dyDescent="0.2">
      <c r="A1435" s="23">
        <v>1434</v>
      </c>
      <c r="B1435" s="23" t="s">
        <v>1535</v>
      </c>
      <c r="C1435" s="23">
        <v>4</v>
      </c>
      <c r="D1435" s="23">
        <v>15</v>
      </c>
      <c r="E1435" s="23" t="s">
        <v>17</v>
      </c>
      <c r="F1435" s="23" t="s">
        <v>413</v>
      </c>
      <c r="G1435" s="23" t="s">
        <v>83</v>
      </c>
      <c r="H1435" s="24">
        <v>150</v>
      </c>
    </row>
    <row r="1436" spans="1:8" x14ac:dyDescent="0.2">
      <c r="A1436" s="23">
        <v>1435</v>
      </c>
      <c r="B1436" s="23" t="s">
        <v>1536</v>
      </c>
      <c r="C1436" s="23">
        <v>3.3</v>
      </c>
      <c r="D1436" s="23">
        <v>14</v>
      </c>
      <c r="E1436" s="23" t="s">
        <v>17</v>
      </c>
      <c r="F1436" s="23" t="s">
        <v>257</v>
      </c>
      <c r="G1436" s="23" t="s">
        <v>47</v>
      </c>
      <c r="H1436" s="24">
        <v>150</v>
      </c>
    </row>
    <row r="1437" spans="1:8" x14ac:dyDescent="0.2">
      <c r="A1437" s="23">
        <v>1436</v>
      </c>
      <c r="B1437" s="23" t="s">
        <v>1537</v>
      </c>
      <c r="C1437" s="23">
        <v>3.1</v>
      </c>
      <c r="D1437" s="23">
        <v>14</v>
      </c>
      <c r="E1437" s="23" t="s">
        <v>17</v>
      </c>
      <c r="F1437" s="23" t="s">
        <v>257</v>
      </c>
      <c r="G1437" s="23" t="s">
        <v>47</v>
      </c>
      <c r="H1437" s="24">
        <v>150</v>
      </c>
    </row>
    <row r="1438" spans="1:8" x14ac:dyDescent="0.2">
      <c r="A1438" s="23">
        <v>1437</v>
      </c>
      <c r="B1438" s="23" t="s">
        <v>1538</v>
      </c>
      <c r="C1438" s="23">
        <v>4.7</v>
      </c>
      <c r="D1438" s="23">
        <v>14</v>
      </c>
      <c r="E1438" s="23" t="s">
        <v>17</v>
      </c>
      <c r="F1438" s="23" t="s">
        <v>271</v>
      </c>
      <c r="G1438" s="23" t="s">
        <v>116</v>
      </c>
      <c r="H1438" s="24">
        <v>3500</v>
      </c>
    </row>
    <row r="1439" spans="1:8" x14ac:dyDescent="0.2">
      <c r="A1439" s="23">
        <v>1438</v>
      </c>
      <c r="B1439" s="23" t="s">
        <v>1539</v>
      </c>
      <c r="C1439" s="23">
        <v>4.3</v>
      </c>
      <c r="D1439" s="23">
        <v>14</v>
      </c>
      <c r="E1439" s="23" t="s">
        <v>17</v>
      </c>
      <c r="F1439" s="23" t="s">
        <v>232</v>
      </c>
      <c r="G1439" s="23" t="s">
        <v>18</v>
      </c>
      <c r="H1439" s="24">
        <v>18568</v>
      </c>
    </row>
    <row r="1440" spans="1:8" x14ac:dyDescent="0.2">
      <c r="A1440" s="23">
        <v>1439</v>
      </c>
      <c r="B1440" s="23" t="s">
        <v>1540</v>
      </c>
      <c r="C1440" s="23">
        <v>3.7</v>
      </c>
      <c r="D1440" s="23">
        <v>14</v>
      </c>
      <c r="E1440" s="23" t="s">
        <v>17</v>
      </c>
      <c r="F1440" s="23" t="s">
        <v>282</v>
      </c>
      <c r="G1440" s="23" t="s">
        <v>83</v>
      </c>
      <c r="H1440" s="24">
        <v>18568</v>
      </c>
    </row>
    <row r="1441" spans="1:8" x14ac:dyDescent="0.2">
      <c r="A1441" s="23">
        <v>1440</v>
      </c>
      <c r="B1441" s="23" t="s">
        <v>1841</v>
      </c>
      <c r="C1441" s="23">
        <v>3.9</v>
      </c>
      <c r="D1441" s="23">
        <v>14</v>
      </c>
      <c r="E1441" s="23" t="s">
        <v>17</v>
      </c>
      <c r="F1441" s="23" t="s">
        <v>258</v>
      </c>
      <c r="G1441" s="23" t="s">
        <v>57</v>
      </c>
      <c r="H1441" s="24">
        <v>150</v>
      </c>
    </row>
    <row r="1442" spans="1:8" x14ac:dyDescent="0.2">
      <c r="A1442" s="23">
        <v>1441</v>
      </c>
      <c r="B1442" s="23" t="s">
        <v>1842</v>
      </c>
      <c r="C1442" s="23">
        <v>2</v>
      </c>
      <c r="D1442" s="23">
        <v>14</v>
      </c>
      <c r="E1442" s="23" t="s">
        <v>17</v>
      </c>
      <c r="F1442" s="23" t="s">
        <v>249</v>
      </c>
      <c r="G1442" s="23" t="s">
        <v>47</v>
      </c>
      <c r="H1442" s="24">
        <v>18568</v>
      </c>
    </row>
    <row r="1443" spans="1:8" x14ac:dyDescent="0.2">
      <c r="A1443" s="23">
        <v>1442</v>
      </c>
      <c r="B1443" s="23" t="s">
        <v>1843</v>
      </c>
      <c r="C1443" s="23">
        <v>3.6</v>
      </c>
      <c r="D1443" s="23">
        <v>14</v>
      </c>
      <c r="E1443" s="23" t="s">
        <v>8</v>
      </c>
      <c r="F1443" s="23" t="s">
        <v>203</v>
      </c>
      <c r="G1443" s="23" t="s">
        <v>184</v>
      </c>
      <c r="H1443" s="24">
        <v>350</v>
      </c>
    </row>
    <row r="1444" spans="1:8" x14ac:dyDescent="0.2">
      <c r="A1444" s="23">
        <v>1443</v>
      </c>
      <c r="B1444" s="23" t="s">
        <v>1844</v>
      </c>
      <c r="C1444" s="23">
        <v>2.5</v>
      </c>
      <c r="D1444" s="23">
        <v>14</v>
      </c>
      <c r="E1444" s="23" t="s">
        <v>17</v>
      </c>
      <c r="F1444" s="23" t="s">
        <v>523</v>
      </c>
      <c r="G1444" s="23" t="s">
        <v>103</v>
      </c>
      <c r="H1444" s="24">
        <v>150</v>
      </c>
    </row>
    <row r="1445" spans="1:8" x14ac:dyDescent="0.2">
      <c r="A1445" s="23">
        <v>1444</v>
      </c>
      <c r="B1445" s="23" t="s">
        <v>1845</v>
      </c>
      <c r="C1445" s="23">
        <v>3.9</v>
      </c>
      <c r="D1445" s="23">
        <v>14</v>
      </c>
      <c r="E1445" s="23" t="s">
        <v>17</v>
      </c>
      <c r="F1445" s="23" t="s">
        <v>258</v>
      </c>
      <c r="G1445" s="23" t="s">
        <v>57</v>
      </c>
      <c r="H1445" s="24">
        <v>150</v>
      </c>
    </row>
    <row r="1446" spans="1:8" x14ac:dyDescent="0.2">
      <c r="A1446" s="23">
        <v>1445</v>
      </c>
      <c r="B1446" s="23" t="s">
        <v>1846</v>
      </c>
      <c r="C1446" s="23">
        <v>4.4000000000000004</v>
      </c>
      <c r="D1446" s="23">
        <v>14</v>
      </c>
      <c r="E1446" s="23" t="s">
        <v>17</v>
      </c>
      <c r="F1446" s="23" t="s">
        <v>476</v>
      </c>
      <c r="G1446" s="23" t="s">
        <v>83</v>
      </c>
      <c r="H1446" s="24">
        <v>150</v>
      </c>
    </row>
    <row r="1447" spans="1:8" x14ac:dyDescent="0.2">
      <c r="A1447" s="23">
        <v>1446</v>
      </c>
      <c r="B1447" s="23" t="s">
        <v>1847</v>
      </c>
      <c r="C1447" s="23">
        <v>4.5</v>
      </c>
      <c r="D1447" s="23">
        <v>14</v>
      </c>
      <c r="E1447" s="23" t="s">
        <v>17</v>
      </c>
      <c r="F1447" s="23" t="s">
        <v>185</v>
      </c>
      <c r="G1447" s="23" t="s">
        <v>47</v>
      </c>
      <c r="H1447" s="24">
        <v>150</v>
      </c>
    </row>
    <row r="1448" spans="1:8" x14ac:dyDescent="0.2">
      <c r="A1448" s="23">
        <v>1447</v>
      </c>
      <c r="B1448" s="23" t="s">
        <v>1848</v>
      </c>
      <c r="C1448" s="23">
        <v>4.4000000000000004</v>
      </c>
      <c r="D1448" s="23">
        <v>14</v>
      </c>
      <c r="E1448" s="23" t="s">
        <v>17</v>
      </c>
      <c r="F1448" s="23" t="s">
        <v>268</v>
      </c>
      <c r="G1448" s="23" t="s">
        <v>47</v>
      </c>
      <c r="H1448" s="24">
        <v>150</v>
      </c>
    </row>
    <row r="1449" spans="1:8" x14ac:dyDescent="0.2">
      <c r="A1449" s="23">
        <v>1448</v>
      </c>
      <c r="B1449" s="23" t="s">
        <v>1849</v>
      </c>
      <c r="C1449" s="23">
        <v>4.3</v>
      </c>
      <c r="D1449" s="23">
        <v>14</v>
      </c>
      <c r="E1449" s="23" t="s">
        <v>17</v>
      </c>
      <c r="F1449" s="23" t="s">
        <v>414</v>
      </c>
      <c r="G1449" s="23" t="s">
        <v>83</v>
      </c>
      <c r="H1449" s="24">
        <v>350</v>
      </c>
    </row>
    <row r="1450" spans="1:8" x14ac:dyDescent="0.2">
      <c r="A1450" s="23">
        <v>1449</v>
      </c>
      <c r="B1450" s="23" t="s">
        <v>1850</v>
      </c>
      <c r="C1450" s="23">
        <v>3.3</v>
      </c>
      <c r="D1450" s="23">
        <v>14</v>
      </c>
      <c r="E1450" s="23" t="s">
        <v>17</v>
      </c>
      <c r="F1450" s="23" t="s">
        <v>202</v>
      </c>
      <c r="G1450" s="23" t="s">
        <v>47</v>
      </c>
      <c r="H1450" s="24">
        <v>18568</v>
      </c>
    </row>
    <row r="1451" spans="1:8" x14ac:dyDescent="0.2">
      <c r="A1451" s="23">
        <v>1450</v>
      </c>
      <c r="B1451" s="23" t="s">
        <v>1851</v>
      </c>
      <c r="C1451" s="23">
        <v>4.5</v>
      </c>
      <c r="D1451" s="23">
        <v>14</v>
      </c>
      <c r="E1451" s="23" t="s">
        <v>17</v>
      </c>
      <c r="F1451" s="23" t="s">
        <v>232</v>
      </c>
      <c r="G1451" s="23" t="s">
        <v>74</v>
      </c>
      <c r="H1451" s="24">
        <v>18568</v>
      </c>
    </row>
    <row r="1452" spans="1:8" x14ac:dyDescent="0.2">
      <c r="A1452" s="23">
        <v>1451</v>
      </c>
      <c r="B1452" s="23" t="s">
        <v>1852</v>
      </c>
      <c r="C1452" s="23">
        <v>4</v>
      </c>
      <c r="D1452" s="23">
        <v>14</v>
      </c>
      <c r="E1452" s="23" t="s">
        <v>17</v>
      </c>
      <c r="F1452" s="23" t="s">
        <v>532</v>
      </c>
      <c r="G1452" s="23" t="s">
        <v>209</v>
      </c>
      <c r="H1452" s="24">
        <v>150</v>
      </c>
    </row>
    <row r="1453" spans="1:8" x14ac:dyDescent="0.2">
      <c r="A1453" s="23">
        <v>1452</v>
      </c>
      <c r="B1453" s="23" t="s">
        <v>1853</v>
      </c>
      <c r="C1453" s="23">
        <v>2</v>
      </c>
      <c r="D1453" s="23">
        <v>14</v>
      </c>
      <c r="E1453" s="23" t="s">
        <v>17</v>
      </c>
      <c r="F1453" s="23" t="s">
        <v>249</v>
      </c>
      <c r="G1453" s="23" t="s">
        <v>47</v>
      </c>
      <c r="H1453" s="24">
        <v>18568</v>
      </c>
    </row>
    <row r="1454" spans="1:8" x14ac:dyDescent="0.2">
      <c r="A1454" s="23">
        <v>1453</v>
      </c>
      <c r="B1454" s="23" t="s">
        <v>1854</v>
      </c>
      <c r="C1454" s="23">
        <v>4.9000000000000004</v>
      </c>
      <c r="D1454" s="23">
        <v>14</v>
      </c>
      <c r="E1454" s="23" t="s">
        <v>17</v>
      </c>
      <c r="F1454" s="23" t="s">
        <v>421</v>
      </c>
      <c r="G1454" s="23" t="s">
        <v>29</v>
      </c>
      <c r="H1454" s="24">
        <v>150</v>
      </c>
    </row>
    <row r="1455" spans="1:8" x14ac:dyDescent="0.2">
      <c r="A1455" s="23">
        <v>1454</v>
      </c>
      <c r="B1455" s="23" t="s">
        <v>1855</v>
      </c>
      <c r="C1455" s="23">
        <v>4.0999999999999996</v>
      </c>
      <c r="D1455" s="23">
        <v>14</v>
      </c>
      <c r="E1455" s="23" t="s">
        <v>17</v>
      </c>
      <c r="F1455" s="23" t="s">
        <v>222</v>
      </c>
      <c r="G1455" s="23" t="s">
        <v>96</v>
      </c>
      <c r="H1455" s="24">
        <v>150</v>
      </c>
    </row>
    <row r="1456" spans="1:8" x14ac:dyDescent="0.2">
      <c r="A1456" s="23">
        <v>1455</v>
      </c>
      <c r="B1456" s="23" t="s">
        <v>1856</v>
      </c>
      <c r="C1456" s="23">
        <v>2.9</v>
      </c>
      <c r="D1456" s="23">
        <v>14</v>
      </c>
      <c r="E1456" s="23" t="s">
        <v>17</v>
      </c>
      <c r="F1456" s="23" t="s">
        <v>533</v>
      </c>
      <c r="G1456" s="23" t="s">
        <v>9</v>
      </c>
      <c r="H1456" s="24">
        <v>150</v>
      </c>
    </row>
    <row r="1457" spans="1:8" x14ac:dyDescent="0.2">
      <c r="A1457" s="23">
        <v>1456</v>
      </c>
      <c r="B1457" s="23" t="s">
        <v>1857</v>
      </c>
      <c r="C1457" s="23">
        <v>3.3</v>
      </c>
      <c r="D1457" s="23">
        <v>14</v>
      </c>
      <c r="E1457" s="23" t="s">
        <v>17</v>
      </c>
      <c r="F1457" s="23" t="s">
        <v>249</v>
      </c>
      <c r="G1457" s="23" t="s">
        <v>96</v>
      </c>
      <c r="H1457" s="24">
        <v>150</v>
      </c>
    </row>
    <row r="1458" spans="1:8" x14ac:dyDescent="0.2">
      <c r="A1458" s="23">
        <v>1457</v>
      </c>
      <c r="B1458" s="23" t="s">
        <v>1858</v>
      </c>
      <c r="C1458" s="23">
        <v>2.9</v>
      </c>
      <c r="D1458" s="23">
        <v>14</v>
      </c>
      <c r="E1458" s="23" t="s">
        <v>17</v>
      </c>
      <c r="F1458" s="23" t="s">
        <v>232</v>
      </c>
      <c r="G1458" s="23" t="s">
        <v>34</v>
      </c>
      <c r="H1458" s="24">
        <v>150</v>
      </c>
    </row>
    <row r="1459" spans="1:8" x14ac:dyDescent="0.2">
      <c r="A1459" s="23">
        <v>1458</v>
      </c>
      <c r="B1459" s="23" t="s">
        <v>1859</v>
      </c>
      <c r="C1459" s="23">
        <v>2.7</v>
      </c>
      <c r="D1459" s="23">
        <v>14</v>
      </c>
      <c r="E1459" s="23" t="s">
        <v>8</v>
      </c>
      <c r="F1459" s="23" t="s">
        <v>247</v>
      </c>
      <c r="G1459" s="23" t="s">
        <v>33</v>
      </c>
      <c r="H1459" s="24">
        <v>150</v>
      </c>
    </row>
    <row r="1460" spans="1:8" x14ac:dyDescent="0.2">
      <c r="A1460" s="23">
        <v>1459</v>
      </c>
      <c r="B1460" s="23" t="s">
        <v>1860</v>
      </c>
      <c r="C1460" s="23">
        <v>4.2</v>
      </c>
      <c r="D1460" s="23">
        <v>13</v>
      </c>
      <c r="E1460" s="23" t="s">
        <v>17</v>
      </c>
      <c r="F1460" s="23" t="s">
        <v>415</v>
      </c>
      <c r="G1460" s="23" t="s">
        <v>45</v>
      </c>
      <c r="H1460" s="24">
        <v>150</v>
      </c>
    </row>
    <row r="1461" spans="1:8" x14ac:dyDescent="0.2">
      <c r="A1461" s="23">
        <v>1460</v>
      </c>
      <c r="B1461" s="23" t="s">
        <v>1861</v>
      </c>
      <c r="C1461" s="23">
        <v>4</v>
      </c>
      <c r="D1461" s="23">
        <v>13</v>
      </c>
      <c r="E1461" s="23" t="s">
        <v>17</v>
      </c>
      <c r="F1461" s="23" t="s">
        <v>421</v>
      </c>
      <c r="G1461" s="23" t="s">
        <v>60</v>
      </c>
      <c r="H1461" s="24">
        <v>3500</v>
      </c>
    </row>
    <row r="1462" spans="1:8" x14ac:dyDescent="0.2">
      <c r="A1462" s="23">
        <v>1461</v>
      </c>
      <c r="B1462" s="23" t="s">
        <v>1862</v>
      </c>
      <c r="C1462" s="23">
        <v>4.5</v>
      </c>
      <c r="D1462" s="23">
        <v>13</v>
      </c>
      <c r="E1462" s="23" t="s">
        <v>17</v>
      </c>
      <c r="F1462" s="23" t="s">
        <v>431</v>
      </c>
      <c r="G1462" s="23" t="s">
        <v>66</v>
      </c>
      <c r="H1462" s="24">
        <v>150</v>
      </c>
    </row>
    <row r="1463" spans="1:8" x14ac:dyDescent="0.2">
      <c r="A1463" s="23">
        <v>1462</v>
      </c>
      <c r="B1463" s="23" t="s">
        <v>1863</v>
      </c>
      <c r="C1463" s="23">
        <v>3.6</v>
      </c>
      <c r="D1463" s="23">
        <v>13</v>
      </c>
      <c r="E1463" s="23" t="s">
        <v>17</v>
      </c>
      <c r="F1463" s="23" t="s">
        <v>534</v>
      </c>
      <c r="G1463" s="23" t="s">
        <v>124</v>
      </c>
      <c r="H1463" s="24">
        <v>100000</v>
      </c>
    </row>
    <row r="1464" spans="1:8" x14ac:dyDescent="0.2">
      <c r="A1464" s="23">
        <v>1463</v>
      </c>
      <c r="B1464" s="23" t="s">
        <v>1864</v>
      </c>
      <c r="C1464" s="23">
        <v>4.7</v>
      </c>
      <c r="D1464" s="23">
        <v>13</v>
      </c>
      <c r="E1464" s="23" t="s">
        <v>17</v>
      </c>
      <c r="F1464" s="23" t="s">
        <v>283</v>
      </c>
      <c r="G1464" s="23" t="s">
        <v>112</v>
      </c>
      <c r="H1464" s="24">
        <v>150</v>
      </c>
    </row>
    <row r="1465" spans="1:8" x14ac:dyDescent="0.2">
      <c r="A1465" s="23">
        <v>1464</v>
      </c>
      <c r="B1465" s="23" t="s">
        <v>1865</v>
      </c>
      <c r="C1465" s="23">
        <v>3.9</v>
      </c>
      <c r="D1465" s="23">
        <v>13</v>
      </c>
      <c r="E1465" s="23" t="s">
        <v>17</v>
      </c>
      <c r="F1465" s="23" t="s">
        <v>185</v>
      </c>
      <c r="G1465" s="23" t="s">
        <v>86</v>
      </c>
      <c r="H1465" s="24">
        <v>150</v>
      </c>
    </row>
    <row r="1466" spans="1:8" x14ac:dyDescent="0.2">
      <c r="A1466" s="23">
        <v>1465</v>
      </c>
      <c r="B1466" s="23" t="s">
        <v>1866</v>
      </c>
      <c r="C1466" s="23">
        <v>2.2999999999999998</v>
      </c>
      <c r="D1466" s="23">
        <v>13</v>
      </c>
      <c r="E1466" s="23" t="s">
        <v>17</v>
      </c>
      <c r="F1466" s="23" t="s">
        <v>439</v>
      </c>
      <c r="G1466" s="23" t="s">
        <v>26</v>
      </c>
      <c r="H1466" s="24">
        <v>150</v>
      </c>
    </row>
    <row r="1467" spans="1:8" x14ac:dyDescent="0.2">
      <c r="A1467" s="23">
        <v>1466</v>
      </c>
      <c r="B1467" s="23" t="s">
        <v>1867</v>
      </c>
      <c r="C1467" s="23">
        <v>4.4000000000000004</v>
      </c>
      <c r="D1467" s="23">
        <v>13</v>
      </c>
      <c r="E1467" s="23" t="s">
        <v>17</v>
      </c>
      <c r="F1467" s="23" t="s">
        <v>228</v>
      </c>
      <c r="G1467" s="23" t="s">
        <v>22</v>
      </c>
      <c r="H1467" s="24">
        <v>150</v>
      </c>
    </row>
    <row r="1468" spans="1:8" x14ac:dyDescent="0.2">
      <c r="A1468" s="23">
        <v>1467</v>
      </c>
      <c r="B1468" s="23" t="s">
        <v>1868</v>
      </c>
      <c r="C1468" s="23">
        <v>3.4</v>
      </c>
      <c r="D1468" s="23">
        <v>13</v>
      </c>
      <c r="E1468" s="23" t="s">
        <v>17</v>
      </c>
      <c r="F1468" s="23" t="s">
        <v>229</v>
      </c>
      <c r="G1468" s="23" t="s">
        <v>27</v>
      </c>
      <c r="H1468" s="24">
        <v>18568</v>
      </c>
    </row>
    <row r="1469" spans="1:8" x14ac:dyDescent="0.2">
      <c r="A1469" s="23">
        <v>1468</v>
      </c>
      <c r="B1469" s="23" t="s">
        <v>1869</v>
      </c>
      <c r="C1469" s="23">
        <v>3.8</v>
      </c>
      <c r="D1469" s="23">
        <v>13</v>
      </c>
      <c r="E1469" s="23" t="s">
        <v>17</v>
      </c>
      <c r="F1469" s="23" t="s">
        <v>295</v>
      </c>
      <c r="G1469" s="23" t="s">
        <v>32</v>
      </c>
      <c r="H1469" s="24">
        <v>850</v>
      </c>
    </row>
    <row r="1470" spans="1:8" x14ac:dyDescent="0.2">
      <c r="A1470" s="23">
        <v>1469</v>
      </c>
      <c r="B1470" s="23" t="s">
        <v>1870</v>
      </c>
      <c r="C1470" s="23">
        <v>3.4</v>
      </c>
      <c r="D1470" s="23">
        <v>13</v>
      </c>
      <c r="E1470" s="23" t="s">
        <v>17</v>
      </c>
      <c r="F1470" s="23" t="s">
        <v>257</v>
      </c>
      <c r="G1470" s="23" t="s">
        <v>96</v>
      </c>
      <c r="H1470" s="24">
        <v>150</v>
      </c>
    </row>
    <row r="1471" spans="1:8" x14ac:dyDescent="0.2">
      <c r="A1471" s="23">
        <v>1470</v>
      </c>
      <c r="B1471" s="23" t="s">
        <v>1431</v>
      </c>
      <c r="C1471" s="23">
        <v>4.7</v>
      </c>
      <c r="D1471" s="23">
        <v>13</v>
      </c>
      <c r="E1471" s="23" t="s">
        <v>17</v>
      </c>
      <c r="F1471" s="23" t="s">
        <v>444</v>
      </c>
      <c r="G1471" s="23" t="s">
        <v>19</v>
      </c>
      <c r="H1471" s="24">
        <v>350</v>
      </c>
    </row>
    <row r="1472" spans="1:8" x14ac:dyDescent="0.2">
      <c r="A1472" s="23">
        <v>1471</v>
      </c>
      <c r="B1472" s="23" t="s">
        <v>1432</v>
      </c>
      <c r="C1472" s="23">
        <v>4.5</v>
      </c>
      <c r="D1472" s="23">
        <v>13</v>
      </c>
      <c r="E1472" s="23" t="s">
        <v>17</v>
      </c>
      <c r="F1472" s="23" t="s">
        <v>221</v>
      </c>
      <c r="G1472" s="23" t="s">
        <v>33</v>
      </c>
      <c r="H1472" s="24">
        <v>3500</v>
      </c>
    </row>
    <row r="1473" spans="1:8" x14ac:dyDescent="0.2">
      <c r="A1473" s="23">
        <v>1472</v>
      </c>
      <c r="B1473" s="23" t="s">
        <v>1433</v>
      </c>
      <c r="C1473" s="23">
        <v>3.6</v>
      </c>
      <c r="D1473" s="23">
        <v>13</v>
      </c>
      <c r="E1473" s="23" t="s">
        <v>8</v>
      </c>
      <c r="F1473" s="23" t="s">
        <v>249</v>
      </c>
      <c r="G1473" s="23" t="s">
        <v>105</v>
      </c>
      <c r="H1473" s="24">
        <v>150</v>
      </c>
    </row>
    <row r="1474" spans="1:8" x14ac:dyDescent="0.2">
      <c r="A1474" s="23">
        <v>1473</v>
      </c>
      <c r="B1474" s="23" t="s">
        <v>1434</v>
      </c>
      <c r="C1474" s="23">
        <v>4.5999999999999996</v>
      </c>
      <c r="D1474" s="23">
        <v>13</v>
      </c>
      <c r="E1474" s="23" t="s">
        <v>17</v>
      </c>
      <c r="F1474" s="23" t="s">
        <v>425</v>
      </c>
      <c r="G1474" s="23" t="s">
        <v>33</v>
      </c>
      <c r="H1474" s="24">
        <v>850</v>
      </c>
    </row>
    <row r="1475" spans="1:8" x14ac:dyDescent="0.2">
      <c r="A1475" s="23">
        <v>1474</v>
      </c>
      <c r="B1475" s="23" t="s">
        <v>1435</v>
      </c>
      <c r="C1475" s="23">
        <v>3.6</v>
      </c>
      <c r="D1475" s="23">
        <v>13</v>
      </c>
      <c r="E1475" s="23" t="s">
        <v>17</v>
      </c>
      <c r="F1475" s="23" t="s">
        <v>249</v>
      </c>
      <c r="G1475" s="23" t="s">
        <v>87</v>
      </c>
      <c r="H1475" s="24">
        <v>150</v>
      </c>
    </row>
    <row r="1476" spans="1:8" x14ac:dyDescent="0.2">
      <c r="A1476" s="23">
        <v>1475</v>
      </c>
      <c r="B1476" s="23" t="s">
        <v>1436</v>
      </c>
      <c r="C1476" s="23">
        <v>4.2</v>
      </c>
      <c r="D1476" s="23">
        <v>13</v>
      </c>
      <c r="E1476" s="23" t="s">
        <v>17</v>
      </c>
      <c r="F1476" s="23" t="s">
        <v>232</v>
      </c>
      <c r="G1476" s="23" t="s">
        <v>87</v>
      </c>
      <c r="H1476" s="24">
        <v>350</v>
      </c>
    </row>
    <row r="1477" spans="1:8" x14ac:dyDescent="0.2">
      <c r="A1477" s="23">
        <v>1476</v>
      </c>
      <c r="B1477" s="23" t="s">
        <v>1437</v>
      </c>
      <c r="C1477" s="23">
        <v>2.2000000000000002</v>
      </c>
      <c r="D1477" s="23">
        <v>13</v>
      </c>
      <c r="E1477" s="23" t="s">
        <v>17</v>
      </c>
      <c r="F1477" s="23" t="s">
        <v>247</v>
      </c>
      <c r="G1477" s="23" t="s">
        <v>96</v>
      </c>
      <c r="H1477" s="24">
        <v>18568</v>
      </c>
    </row>
    <row r="1478" spans="1:8" x14ac:dyDescent="0.2">
      <c r="A1478" s="23">
        <v>1477</v>
      </c>
      <c r="B1478" s="23" t="s">
        <v>1438</v>
      </c>
      <c r="C1478" s="23">
        <v>3.7</v>
      </c>
      <c r="D1478" s="23">
        <v>13</v>
      </c>
      <c r="E1478" s="23" t="s">
        <v>17</v>
      </c>
      <c r="F1478" s="23" t="s">
        <v>416</v>
      </c>
      <c r="G1478" s="23" t="s">
        <v>64</v>
      </c>
      <c r="H1478" s="24">
        <v>850</v>
      </c>
    </row>
    <row r="1479" spans="1:8" x14ac:dyDescent="0.2">
      <c r="A1479" s="23">
        <v>1478</v>
      </c>
      <c r="B1479" s="23" t="s">
        <v>1439</v>
      </c>
      <c r="C1479" s="23">
        <v>3.7</v>
      </c>
      <c r="D1479" s="23">
        <v>13</v>
      </c>
      <c r="E1479" s="23" t="s">
        <v>17</v>
      </c>
      <c r="F1479" s="23" t="s">
        <v>535</v>
      </c>
      <c r="G1479" s="23" t="s">
        <v>74</v>
      </c>
      <c r="H1479" s="24">
        <v>150</v>
      </c>
    </row>
    <row r="1480" spans="1:8" x14ac:dyDescent="0.2">
      <c r="A1480" s="23">
        <v>1479</v>
      </c>
      <c r="B1480" s="23" t="s">
        <v>1440</v>
      </c>
      <c r="C1480" s="23">
        <v>3.2</v>
      </c>
      <c r="D1480" s="23">
        <v>13</v>
      </c>
      <c r="E1480" s="23" t="s">
        <v>17</v>
      </c>
      <c r="F1480" s="23" t="s">
        <v>247</v>
      </c>
      <c r="G1480" s="23" t="s">
        <v>96</v>
      </c>
      <c r="H1480" s="24">
        <v>3500</v>
      </c>
    </row>
    <row r="1481" spans="1:8" x14ac:dyDescent="0.2">
      <c r="A1481" s="23">
        <v>1480</v>
      </c>
      <c r="B1481" s="23" t="s">
        <v>1871</v>
      </c>
      <c r="C1481" s="23">
        <v>4.3</v>
      </c>
      <c r="D1481" s="23">
        <v>13</v>
      </c>
      <c r="E1481" s="23" t="s">
        <v>17</v>
      </c>
      <c r="F1481" s="23" t="s">
        <v>257</v>
      </c>
      <c r="G1481" s="23" t="s">
        <v>99</v>
      </c>
      <c r="H1481" s="24">
        <v>18568</v>
      </c>
    </row>
    <row r="1482" spans="1:8" x14ac:dyDescent="0.2">
      <c r="A1482" s="23">
        <v>1481</v>
      </c>
      <c r="B1482" s="23" t="s">
        <v>1872</v>
      </c>
      <c r="C1482" s="23">
        <v>3.7</v>
      </c>
      <c r="D1482" s="23">
        <v>13</v>
      </c>
      <c r="E1482" s="23" t="s">
        <v>17</v>
      </c>
      <c r="F1482" s="23" t="s">
        <v>433</v>
      </c>
      <c r="G1482" s="23" t="s">
        <v>113</v>
      </c>
      <c r="H1482" s="24">
        <v>150</v>
      </c>
    </row>
    <row r="1483" spans="1:8" x14ac:dyDescent="0.2">
      <c r="A1483" s="23">
        <v>1482</v>
      </c>
      <c r="B1483" s="23" t="s">
        <v>1873</v>
      </c>
      <c r="C1483" s="23">
        <v>4.7</v>
      </c>
      <c r="D1483" s="23">
        <v>13</v>
      </c>
      <c r="E1483" s="23" t="s">
        <v>17</v>
      </c>
      <c r="F1483" s="23" t="s">
        <v>536</v>
      </c>
      <c r="G1483" s="23" t="s">
        <v>83</v>
      </c>
      <c r="H1483" s="24">
        <v>18568</v>
      </c>
    </row>
    <row r="1484" spans="1:8" x14ac:dyDescent="0.2">
      <c r="A1484" s="23">
        <v>1483</v>
      </c>
      <c r="B1484" s="23" t="s">
        <v>1874</v>
      </c>
      <c r="C1484" s="23">
        <v>4.3</v>
      </c>
      <c r="D1484" s="23">
        <v>13</v>
      </c>
      <c r="E1484" s="23" t="s">
        <v>17</v>
      </c>
      <c r="F1484" s="23" t="s">
        <v>257</v>
      </c>
      <c r="G1484" s="23" t="s">
        <v>99</v>
      </c>
      <c r="H1484" s="24">
        <v>18568</v>
      </c>
    </row>
    <row r="1485" spans="1:8" x14ac:dyDescent="0.2">
      <c r="A1485" s="23">
        <v>1484</v>
      </c>
      <c r="B1485" s="23" t="s">
        <v>1875</v>
      </c>
      <c r="C1485" s="23">
        <v>3.9</v>
      </c>
      <c r="D1485" s="23">
        <v>13</v>
      </c>
      <c r="E1485" s="23" t="s">
        <v>17</v>
      </c>
      <c r="F1485" s="23" t="s">
        <v>185</v>
      </c>
      <c r="G1485" s="23" t="s">
        <v>86</v>
      </c>
      <c r="H1485" s="24">
        <v>150</v>
      </c>
    </row>
    <row r="1486" spans="1:8" x14ac:dyDescent="0.2">
      <c r="A1486" s="23">
        <v>1485</v>
      </c>
      <c r="B1486" s="23" t="s">
        <v>1876</v>
      </c>
      <c r="C1486" s="23">
        <v>4.5999999999999996</v>
      </c>
      <c r="D1486" s="23">
        <v>13</v>
      </c>
      <c r="E1486" s="23" t="s">
        <v>17</v>
      </c>
      <c r="F1486" s="23" t="s">
        <v>248</v>
      </c>
      <c r="G1486" s="23" t="s">
        <v>99</v>
      </c>
      <c r="H1486" s="24">
        <v>150</v>
      </c>
    </row>
    <row r="1487" spans="1:8" x14ac:dyDescent="0.2">
      <c r="A1487" s="23">
        <v>1486</v>
      </c>
      <c r="B1487" s="23" t="s">
        <v>1877</v>
      </c>
      <c r="C1487" s="23">
        <v>4.3</v>
      </c>
      <c r="D1487" s="23">
        <v>13</v>
      </c>
      <c r="E1487" s="23" t="s">
        <v>17</v>
      </c>
      <c r="F1487" s="23" t="s">
        <v>185</v>
      </c>
      <c r="G1487" s="23" t="s">
        <v>113</v>
      </c>
      <c r="H1487" s="24">
        <v>150</v>
      </c>
    </row>
    <row r="1488" spans="1:8" x14ac:dyDescent="0.2">
      <c r="A1488" s="23">
        <v>1487</v>
      </c>
      <c r="B1488" s="23" t="s">
        <v>1878</v>
      </c>
      <c r="C1488" s="23">
        <v>3.6</v>
      </c>
      <c r="D1488" s="23">
        <v>13</v>
      </c>
      <c r="E1488" s="23" t="s">
        <v>8</v>
      </c>
      <c r="F1488" s="23" t="s">
        <v>249</v>
      </c>
      <c r="G1488" s="23" t="s">
        <v>105</v>
      </c>
      <c r="H1488" s="24">
        <v>150</v>
      </c>
    </row>
    <row r="1489" spans="1:8" x14ac:dyDescent="0.2">
      <c r="A1489" s="23">
        <v>1488</v>
      </c>
      <c r="B1489" s="23" t="s">
        <v>1879</v>
      </c>
      <c r="C1489" s="23">
        <v>4</v>
      </c>
      <c r="D1489" s="23">
        <v>13</v>
      </c>
      <c r="E1489" s="23" t="s">
        <v>17</v>
      </c>
      <c r="F1489" s="23" t="s">
        <v>247</v>
      </c>
      <c r="G1489" s="23" t="s">
        <v>83</v>
      </c>
      <c r="H1489" s="24">
        <v>150</v>
      </c>
    </row>
    <row r="1490" spans="1:8" x14ac:dyDescent="0.2">
      <c r="A1490" s="23">
        <v>1489</v>
      </c>
      <c r="B1490" s="23" t="s">
        <v>1880</v>
      </c>
      <c r="C1490" s="23">
        <v>4.5999999999999996</v>
      </c>
      <c r="D1490" s="23">
        <v>13</v>
      </c>
      <c r="E1490" s="23" t="s">
        <v>17</v>
      </c>
      <c r="F1490" s="23" t="s">
        <v>425</v>
      </c>
      <c r="G1490" s="23" t="s">
        <v>33</v>
      </c>
      <c r="H1490" s="24">
        <v>850</v>
      </c>
    </row>
    <row r="1491" spans="1:8" x14ac:dyDescent="0.2">
      <c r="A1491" s="23">
        <v>1490</v>
      </c>
      <c r="B1491" s="23" t="s">
        <v>1881</v>
      </c>
      <c r="C1491" s="23">
        <v>4</v>
      </c>
      <c r="D1491" s="23">
        <v>13</v>
      </c>
      <c r="E1491" s="23" t="s">
        <v>17</v>
      </c>
      <c r="F1491" s="23" t="s">
        <v>421</v>
      </c>
      <c r="G1491" s="23" t="s">
        <v>60</v>
      </c>
      <c r="H1491" s="24">
        <v>3500</v>
      </c>
    </row>
    <row r="1492" spans="1:8" x14ac:dyDescent="0.2">
      <c r="A1492" s="23">
        <v>1491</v>
      </c>
      <c r="B1492" s="23" t="s">
        <v>1882</v>
      </c>
      <c r="C1492" s="23">
        <v>3.8</v>
      </c>
      <c r="D1492" s="23">
        <v>13</v>
      </c>
      <c r="E1492" s="23" t="s">
        <v>17</v>
      </c>
      <c r="F1492" s="23" t="s">
        <v>295</v>
      </c>
      <c r="G1492" s="23" t="s">
        <v>32</v>
      </c>
      <c r="H1492" s="24">
        <v>850</v>
      </c>
    </row>
    <row r="1493" spans="1:8" x14ac:dyDescent="0.2">
      <c r="A1493" s="23">
        <v>1492</v>
      </c>
      <c r="B1493" s="23" t="s">
        <v>1883</v>
      </c>
      <c r="C1493" s="23">
        <v>4.7</v>
      </c>
      <c r="D1493" s="23">
        <v>13</v>
      </c>
      <c r="E1493" s="23" t="s">
        <v>17</v>
      </c>
      <c r="F1493" s="23" t="s">
        <v>444</v>
      </c>
      <c r="G1493" s="23" t="s">
        <v>19</v>
      </c>
      <c r="H1493" s="24">
        <v>350</v>
      </c>
    </row>
    <row r="1494" spans="1:8" x14ac:dyDescent="0.2">
      <c r="A1494" s="23">
        <v>1493</v>
      </c>
      <c r="B1494" s="23" t="s">
        <v>1884</v>
      </c>
      <c r="C1494" s="23">
        <v>4.2</v>
      </c>
      <c r="D1494" s="23">
        <v>13</v>
      </c>
      <c r="E1494" s="23" t="s">
        <v>17</v>
      </c>
      <c r="F1494" s="23" t="s">
        <v>456</v>
      </c>
      <c r="G1494" s="23" t="s">
        <v>9</v>
      </c>
      <c r="H1494" s="24">
        <v>150</v>
      </c>
    </row>
    <row r="1495" spans="1:8" x14ac:dyDescent="0.2">
      <c r="A1495" s="23">
        <v>1494</v>
      </c>
      <c r="B1495" s="23" t="s">
        <v>1885</v>
      </c>
      <c r="C1495" s="23">
        <v>3.8</v>
      </c>
      <c r="D1495" s="23">
        <v>13</v>
      </c>
      <c r="E1495" s="23" t="s">
        <v>17</v>
      </c>
      <c r="F1495" s="23" t="s">
        <v>421</v>
      </c>
      <c r="G1495" s="23" t="s">
        <v>64</v>
      </c>
      <c r="H1495" s="24">
        <v>350</v>
      </c>
    </row>
    <row r="1496" spans="1:8" x14ac:dyDescent="0.2">
      <c r="A1496" s="23">
        <v>1495</v>
      </c>
      <c r="B1496" s="23" t="s">
        <v>1886</v>
      </c>
      <c r="C1496" s="23">
        <v>3.9</v>
      </c>
      <c r="D1496" s="23">
        <v>13</v>
      </c>
      <c r="E1496" s="23" t="s">
        <v>17</v>
      </c>
      <c r="F1496" s="23" t="s">
        <v>243</v>
      </c>
      <c r="G1496" s="23" t="s">
        <v>34</v>
      </c>
      <c r="H1496" s="24">
        <v>18568</v>
      </c>
    </row>
    <row r="1497" spans="1:8" x14ac:dyDescent="0.2">
      <c r="A1497" s="23">
        <v>1496</v>
      </c>
      <c r="B1497" s="23" t="s">
        <v>1887</v>
      </c>
      <c r="C1497" s="23">
        <v>4.9000000000000004</v>
      </c>
      <c r="D1497" s="23">
        <v>13</v>
      </c>
      <c r="E1497" s="23" t="s">
        <v>17</v>
      </c>
      <c r="F1497" s="23" t="s">
        <v>537</v>
      </c>
      <c r="G1497" s="23" t="s">
        <v>220</v>
      </c>
      <c r="H1497" s="24">
        <v>45566</v>
      </c>
    </row>
    <row r="1498" spans="1:8" x14ac:dyDescent="0.2">
      <c r="A1498" s="23">
        <v>1497</v>
      </c>
      <c r="B1498" s="23" t="s">
        <v>1888</v>
      </c>
      <c r="C1498" s="23">
        <v>3.7</v>
      </c>
      <c r="D1498" s="23">
        <v>12</v>
      </c>
      <c r="E1498" s="23" t="s">
        <v>17</v>
      </c>
      <c r="F1498" s="23" t="s">
        <v>249</v>
      </c>
      <c r="G1498" s="23" t="s">
        <v>113</v>
      </c>
      <c r="H1498" s="24">
        <v>150</v>
      </c>
    </row>
    <row r="1499" spans="1:8" x14ac:dyDescent="0.2">
      <c r="A1499" s="23">
        <v>1498</v>
      </c>
      <c r="B1499" s="23" t="s">
        <v>1889</v>
      </c>
      <c r="C1499" s="23">
        <v>5</v>
      </c>
      <c r="D1499" s="23">
        <v>12</v>
      </c>
      <c r="E1499" s="23" t="s">
        <v>17</v>
      </c>
      <c r="F1499" s="23" t="s">
        <v>421</v>
      </c>
      <c r="G1499" s="23" t="s">
        <v>113</v>
      </c>
      <c r="H1499" s="24">
        <v>350</v>
      </c>
    </row>
    <row r="1500" spans="1:8" x14ac:dyDescent="0.2">
      <c r="A1500" s="23">
        <v>1499</v>
      </c>
      <c r="B1500" s="23" t="s">
        <v>1890</v>
      </c>
      <c r="C1500" s="23">
        <v>4.2</v>
      </c>
      <c r="D1500" s="23">
        <v>12</v>
      </c>
      <c r="E1500" s="23" t="s">
        <v>17</v>
      </c>
      <c r="F1500" s="23" t="s">
        <v>247</v>
      </c>
      <c r="G1500" s="23" t="s">
        <v>83</v>
      </c>
      <c r="H1500" s="24">
        <v>18568</v>
      </c>
    </row>
    <row r="1501" spans="1:8" x14ac:dyDescent="0.2">
      <c r="A1501" s="23">
        <v>1500</v>
      </c>
      <c r="B1501" s="23" t="s">
        <v>1891</v>
      </c>
      <c r="C1501" s="23">
        <v>4.4000000000000004</v>
      </c>
      <c r="D1501" s="23">
        <v>12</v>
      </c>
      <c r="E1501" s="23" t="s">
        <v>17</v>
      </c>
      <c r="F1501" s="23" t="s">
        <v>417</v>
      </c>
      <c r="G1501" s="23" t="s">
        <v>70</v>
      </c>
      <c r="H1501" s="24">
        <v>150</v>
      </c>
    </row>
  </sheetData>
  <autoFilter ref="A1:H1501" xr:uid="{3D83856A-A693-4433-8BC2-8ED6D5223AE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EF301-5C62-4782-A4B1-6D3E3A99CEEB}">
  <dimension ref="A1:P2819"/>
  <sheetViews>
    <sheetView tabSelected="1" topLeftCell="A1139" zoomScaleNormal="100" workbookViewId="0">
      <selection activeCell="I1170" sqref="I1170"/>
    </sheetView>
  </sheetViews>
  <sheetFormatPr baseColWidth="10" defaultColWidth="8.83203125" defaultRowHeight="15" x14ac:dyDescent="0.2"/>
  <cols>
    <col min="1" max="1" width="8.83203125" style="12"/>
    <col min="2" max="2" width="16.33203125" style="1" bestFit="1" customWidth="1"/>
    <col min="3" max="4" width="14" style="1" bestFit="1" customWidth="1"/>
    <col min="5" max="5" width="16.83203125" style="1" bestFit="1" customWidth="1"/>
    <col min="6" max="6" width="27.1640625" style="1" bestFit="1" customWidth="1"/>
    <col min="7" max="11" width="8.83203125" style="1"/>
    <col min="12" max="12" width="16.5" style="1" customWidth="1"/>
    <col min="13" max="13" width="8.83203125" style="1"/>
    <col min="14" max="14" width="17.33203125" style="1" bestFit="1" customWidth="1"/>
    <col min="15" max="15" width="12.83203125" style="1" bestFit="1" customWidth="1"/>
    <col min="16" max="16" width="20" style="1" bestFit="1" customWidth="1"/>
    <col min="17" max="16384" width="8.83203125" style="1"/>
  </cols>
  <sheetData>
    <row r="1" spans="1:12" s="15" customFormat="1" ht="19" x14ac:dyDescent="0.25">
      <c r="A1" s="13"/>
      <c r="B1" s="13"/>
      <c r="C1" s="13"/>
      <c r="D1" s="13"/>
      <c r="E1" s="13"/>
      <c r="F1" s="25" t="s">
        <v>334</v>
      </c>
      <c r="G1" s="13"/>
      <c r="H1" s="14"/>
    </row>
    <row r="3" spans="1:12" x14ac:dyDescent="0.2">
      <c r="A3" s="33">
        <v>1</v>
      </c>
      <c r="B3" s="28" t="s">
        <v>1947</v>
      </c>
      <c r="C3" s="28"/>
      <c r="D3" s="28"/>
      <c r="E3" s="28"/>
      <c r="F3" s="28"/>
      <c r="G3" s="28"/>
      <c r="H3" s="28"/>
      <c r="I3" s="28"/>
      <c r="J3" s="28"/>
      <c r="K3" s="28"/>
      <c r="L3" s="28"/>
    </row>
    <row r="4" spans="1:12" x14ac:dyDescent="0.2">
      <c r="A4" s="33"/>
      <c r="B4" s="28"/>
      <c r="C4" s="28"/>
      <c r="D4" s="28"/>
      <c r="E4" s="28"/>
      <c r="F4" s="28"/>
      <c r="G4" s="28"/>
      <c r="H4" s="28"/>
      <c r="I4" s="28"/>
      <c r="J4" s="28"/>
      <c r="K4" s="28"/>
      <c r="L4" s="28"/>
    </row>
    <row r="6" spans="1:12" ht="16" thickBot="1" x14ac:dyDescent="0.25"/>
    <row r="7" spans="1:12" ht="16" thickBot="1" x14ac:dyDescent="0.25">
      <c r="A7" s="12" t="s">
        <v>333</v>
      </c>
      <c r="C7" s="26">
        <f>SUM('Financial_Services '!H2:H1501)</f>
        <v>9310962</v>
      </c>
    </row>
    <row r="10" spans="1:12" x14ac:dyDescent="0.2">
      <c r="B10" s="31" t="s">
        <v>1948</v>
      </c>
      <c r="C10" s="31"/>
      <c r="D10" s="31"/>
      <c r="E10" s="31"/>
      <c r="F10" s="31"/>
      <c r="G10" s="31"/>
      <c r="H10" s="31"/>
      <c r="I10" s="31"/>
      <c r="J10" s="31"/>
      <c r="K10" s="31"/>
      <c r="L10" s="31"/>
    </row>
    <row r="11" spans="1:12" x14ac:dyDescent="0.2">
      <c r="B11" s="31"/>
      <c r="C11" s="31"/>
      <c r="D11" s="31"/>
      <c r="E11" s="31"/>
      <c r="F11" s="31"/>
      <c r="G11" s="31"/>
      <c r="H11" s="31"/>
      <c r="I11" s="31"/>
      <c r="J11" s="31"/>
      <c r="K11" s="31"/>
      <c r="L11" s="31"/>
    </row>
    <row r="12" spans="1:12" x14ac:dyDescent="0.2">
      <c r="B12" s="31"/>
      <c r="C12" s="31"/>
      <c r="D12" s="31"/>
      <c r="E12" s="31"/>
      <c r="F12" s="31"/>
      <c r="G12" s="31"/>
      <c r="H12" s="31"/>
      <c r="I12" s="31"/>
      <c r="J12" s="31"/>
      <c r="K12" s="31"/>
      <c r="L12" s="31"/>
    </row>
    <row r="13" spans="1:12" x14ac:dyDescent="0.2">
      <c r="B13" s="31"/>
      <c r="C13" s="31"/>
      <c r="D13" s="31"/>
      <c r="E13" s="31"/>
      <c r="F13" s="31"/>
      <c r="G13" s="31"/>
      <c r="H13" s="31"/>
      <c r="I13" s="31"/>
      <c r="J13" s="31"/>
      <c r="K13" s="31"/>
      <c r="L13" s="31"/>
    </row>
    <row r="14" spans="1:12" x14ac:dyDescent="0.2">
      <c r="B14" s="31"/>
      <c r="C14" s="31"/>
      <c r="D14" s="31"/>
      <c r="E14" s="31"/>
      <c r="F14" s="31"/>
      <c r="G14" s="31"/>
      <c r="H14" s="31"/>
      <c r="I14" s="31"/>
      <c r="J14" s="31"/>
      <c r="K14" s="31"/>
      <c r="L14" s="31"/>
    </row>
    <row r="15" spans="1:12" x14ac:dyDescent="0.2">
      <c r="B15" s="31"/>
      <c r="C15" s="31"/>
      <c r="D15" s="31"/>
      <c r="E15" s="31"/>
      <c r="F15" s="31"/>
      <c r="G15" s="31"/>
      <c r="H15" s="31"/>
      <c r="I15" s="31"/>
      <c r="J15" s="31"/>
      <c r="K15" s="31"/>
      <c r="L15" s="31"/>
    </row>
    <row r="16" spans="1:12" x14ac:dyDescent="0.2">
      <c r="B16" s="31"/>
      <c r="C16" s="31"/>
      <c r="D16" s="31"/>
      <c r="E16" s="31"/>
      <c r="F16" s="31"/>
      <c r="G16" s="31"/>
      <c r="H16" s="31"/>
      <c r="I16" s="31"/>
      <c r="J16" s="31"/>
      <c r="K16" s="31"/>
      <c r="L16" s="31"/>
    </row>
    <row r="17" spans="1:12" x14ac:dyDescent="0.2">
      <c r="B17" s="31"/>
      <c r="C17" s="31"/>
      <c r="D17" s="31"/>
      <c r="E17" s="31"/>
      <c r="F17" s="31"/>
      <c r="G17" s="31"/>
      <c r="H17" s="31"/>
      <c r="I17" s="31"/>
      <c r="J17" s="31"/>
      <c r="K17" s="31"/>
      <c r="L17" s="31"/>
    </row>
    <row r="18" spans="1:12" x14ac:dyDescent="0.2">
      <c r="B18" s="31"/>
      <c r="C18" s="31"/>
      <c r="D18" s="31"/>
      <c r="E18" s="31"/>
      <c r="F18" s="31"/>
      <c r="G18" s="31"/>
      <c r="H18" s="31"/>
      <c r="I18" s="31"/>
      <c r="J18" s="31"/>
      <c r="K18" s="31"/>
      <c r="L18" s="31"/>
    </row>
    <row r="20" spans="1:12" ht="19" x14ac:dyDescent="0.25">
      <c r="F20" s="25" t="s">
        <v>335</v>
      </c>
    </row>
    <row r="22" spans="1:12" x14ac:dyDescent="0.2">
      <c r="A22" s="33">
        <v>2</v>
      </c>
      <c r="B22" s="28" t="s">
        <v>1961</v>
      </c>
      <c r="C22" s="28"/>
      <c r="D22" s="28"/>
      <c r="E22" s="28"/>
      <c r="F22" s="28"/>
      <c r="G22" s="28"/>
      <c r="H22" s="28"/>
      <c r="I22" s="28"/>
      <c r="J22" s="28"/>
      <c r="K22" s="28"/>
      <c r="L22" s="28"/>
    </row>
    <row r="23" spans="1:12" x14ac:dyDescent="0.2">
      <c r="A23" s="33"/>
      <c r="B23" s="28"/>
      <c r="C23" s="28"/>
      <c r="D23" s="28"/>
      <c r="E23" s="28"/>
      <c r="F23" s="28"/>
      <c r="G23" s="28"/>
      <c r="H23" s="28"/>
      <c r="I23" s="28"/>
      <c r="J23" s="28"/>
      <c r="K23" s="28"/>
      <c r="L23" s="28"/>
    </row>
    <row r="26" spans="1:12" ht="16" thickBot="1" x14ac:dyDescent="0.25"/>
    <row r="27" spans="1:12" ht="16" thickBot="1" x14ac:dyDescent="0.25">
      <c r="A27" s="12" t="s">
        <v>333</v>
      </c>
      <c r="C27" s="18">
        <f>SUMIF('Financial_Services '!E2:E1501,"Public",'Financial_Services '!D2:D1501)</f>
        <v>281331</v>
      </c>
    </row>
    <row r="30" spans="1:12" x14ac:dyDescent="0.2">
      <c r="B30" s="31" t="s">
        <v>337</v>
      </c>
      <c r="C30" s="31"/>
      <c r="D30" s="31"/>
      <c r="E30" s="31"/>
      <c r="F30" s="31"/>
      <c r="G30" s="31"/>
      <c r="H30" s="31"/>
      <c r="I30" s="31"/>
      <c r="J30" s="31"/>
      <c r="K30" s="31"/>
      <c r="L30" s="31"/>
    </row>
    <row r="31" spans="1:12" x14ac:dyDescent="0.2">
      <c r="B31" s="31"/>
      <c r="C31" s="31"/>
      <c r="D31" s="31"/>
      <c r="E31" s="31"/>
      <c r="F31" s="31"/>
      <c r="G31" s="31"/>
      <c r="H31" s="31"/>
      <c r="I31" s="31"/>
      <c r="J31" s="31"/>
      <c r="K31" s="31"/>
      <c r="L31" s="31"/>
    </row>
    <row r="32" spans="1:12" x14ac:dyDescent="0.2">
      <c r="B32" s="31"/>
      <c r="C32" s="31"/>
      <c r="D32" s="31"/>
      <c r="E32" s="31"/>
      <c r="F32" s="31"/>
      <c r="G32" s="31"/>
      <c r="H32" s="31"/>
      <c r="I32" s="31"/>
      <c r="J32" s="31"/>
      <c r="K32" s="31"/>
      <c r="L32" s="31"/>
    </row>
    <row r="33" spans="1:12" x14ac:dyDescent="0.2">
      <c r="B33" s="31"/>
      <c r="C33" s="31"/>
      <c r="D33" s="31"/>
      <c r="E33" s="31"/>
      <c r="F33" s="31"/>
      <c r="G33" s="31"/>
      <c r="H33" s="31"/>
      <c r="I33" s="31"/>
      <c r="J33" s="31"/>
      <c r="K33" s="31"/>
      <c r="L33" s="31"/>
    </row>
    <row r="34" spans="1:12" x14ac:dyDescent="0.2">
      <c r="B34" s="31"/>
      <c r="C34" s="31"/>
      <c r="D34" s="31"/>
      <c r="E34" s="31"/>
      <c r="F34" s="31"/>
      <c r="G34" s="31"/>
      <c r="H34" s="31"/>
      <c r="I34" s="31"/>
      <c r="J34" s="31"/>
      <c r="K34" s="31"/>
      <c r="L34" s="31"/>
    </row>
    <row r="35" spans="1:12" x14ac:dyDescent="0.2">
      <c r="B35" s="31"/>
      <c r="C35" s="31"/>
      <c r="D35" s="31"/>
      <c r="E35" s="31"/>
      <c r="F35" s="31"/>
      <c r="G35" s="31"/>
      <c r="H35" s="31"/>
      <c r="I35" s="31"/>
      <c r="J35" s="31"/>
      <c r="K35" s="31"/>
      <c r="L35" s="31"/>
    </row>
    <row r="36" spans="1:12" x14ac:dyDescent="0.2">
      <c r="B36" s="31"/>
      <c r="C36" s="31"/>
      <c r="D36" s="31"/>
      <c r="E36" s="31"/>
      <c r="F36" s="31"/>
      <c r="G36" s="31"/>
      <c r="H36" s="31"/>
      <c r="I36" s="31"/>
      <c r="J36" s="31"/>
      <c r="K36" s="31"/>
      <c r="L36" s="31"/>
    </row>
    <row r="37" spans="1:12" x14ac:dyDescent="0.2">
      <c r="B37" s="31"/>
      <c r="C37" s="31"/>
      <c r="D37" s="31"/>
      <c r="E37" s="31"/>
      <c r="F37" s="31"/>
      <c r="G37" s="31"/>
      <c r="H37" s="31"/>
      <c r="I37" s="31"/>
      <c r="J37" s="31"/>
      <c r="K37" s="31"/>
      <c r="L37" s="31"/>
    </row>
    <row r="38" spans="1:12" x14ac:dyDescent="0.2">
      <c r="B38" s="31"/>
      <c r="C38" s="31"/>
      <c r="D38" s="31"/>
      <c r="E38" s="31"/>
      <c r="F38" s="31"/>
      <c r="G38" s="31"/>
      <c r="H38" s="31"/>
      <c r="I38" s="31"/>
      <c r="J38" s="31"/>
      <c r="K38" s="31"/>
      <c r="L38" s="31"/>
    </row>
    <row r="39" spans="1:12" x14ac:dyDescent="0.2">
      <c r="B39" s="31"/>
      <c r="C39" s="31"/>
      <c r="D39" s="31"/>
      <c r="E39" s="31"/>
      <c r="F39" s="31"/>
      <c r="G39" s="31"/>
      <c r="H39" s="31"/>
      <c r="I39" s="31"/>
      <c r="J39" s="31"/>
      <c r="K39" s="31"/>
      <c r="L39" s="31"/>
    </row>
    <row r="40" spans="1:12" x14ac:dyDescent="0.2">
      <c r="B40" s="31"/>
      <c r="C40" s="31"/>
      <c r="D40" s="31"/>
      <c r="E40" s="31"/>
      <c r="F40" s="31"/>
      <c r="G40" s="31"/>
      <c r="H40" s="31"/>
      <c r="I40" s="31"/>
      <c r="J40" s="31"/>
      <c r="K40" s="31"/>
      <c r="L40" s="31"/>
    </row>
    <row r="41" spans="1:12" x14ac:dyDescent="0.2">
      <c r="B41" s="31"/>
      <c r="C41" s="31"/>
      <c r="D41" s="31"/>
      <c r="E41" s="31"/>
      <c r="F41" s="31"/>
      <c r="G41" s="31"/>
      <c r="H41" s="31"/>
      <c r="I41" s="31"/>
      <c r="J41" s="31"/>
      <c r="K41" s="31"/>
      <c r="L41" s="31"/>
    </row>
    <row r="42" spans="1:12" x14ac:dyDescent="0.2">
      <c r="B42" s="31"/>
      <c r="C42" s="31"/>
      <c r="D42" s="31"/>
      <c r="E42" s="31"/>
      <c r="F42" s="31"/>
      <c r="G42" s="31"/>
      <c r="H42" s="31"/>
      <c r="I42" s="31"/>
      <c r="J42" s="31"/>
      <c r="K42" s="31"/>
      <c r="L42" s="31"/>
    </row>
    <row r="46" spans="1:12" ht="15" customHeight="1" x14ac:dyDescent="0.2">
      <c r="A46" s="33">
        <v>3</v>
      </c>
      <c r="B46" s="27" t="s">
        <v>1949</v>
      </c>
      <c r="C46" s="27"/>
      <c r="D46" s="27"/>
      <c r="E46" s="27"/>
      <c r="F46" s="27"/>
      <c r="G46" s="27"/>
      <c r="H46" s="27"/>
      <c r="I46" s="27"/>
      <c r="J46" s="27"/>
      <c r="K46" s="27"/>
      <c r="L46" s="27"/>
    </row>
    <row r="47" spans="1:12" ht="15" customHeight="1" x14ac:dyDescent="0.2">
      <c r="A47" s="33"/>
      <c r="B47" s="27"/>
      <c r="C47" s="27"/>
      <c r="D47" s="27"/>
      <c r="E47" s="27"/>
      <c r="F47" s="27"/>
      <c r="G47" s="27"/>
      <c r="H47" s="27"/>
      <c r="I47" s="27"/>
      <c r="J47" s="27"/>
      <c r="K47" s="27"/>
      <c r="L47" s="27"/>
    </row>
    <row r="48" spans="1:12" x14ac:dyDescent="0.2">
      <c r="B48" s="27"/>
      <c r="C48" s="27"/>
      <c r="D48" s="27"/>
      <c r="E48" s="27"/>
      <c r="F48" s="27"/>
      <c r="G48" s="27"/>
      <c r="H48" s="27"/>
      <c r="I48" s="27"/>
      <c r="J48" s="27"/>
      <c r="K48" s="27"/>
      <c r="L48" s="27"/>
    </row>
    <row r="50" spans="1:12" ht="16" thickBot="1" x14ac:dyDescent="0.25"/>
    <row r="51" spans="1:12" ht="16" thickBot="1" x14ac:dyDescent="0.25">
      <c r="A51" s="12" t="s">
        <v>333</v>
      </c>
      <c r="C51" s="17">
        <f>SUMIF('Financial_Services '!E2:E1501,"Private",'Financial_Services '!H2:H1501)</f>
        <v>6279904</v>
      </c>
    </row>
    <row r="54" spans="1:12" x14ac:dyDescent="0.2">
      <c r="B54" s="31" t="s">
        <v>338</v>
      </c>
      <c r="C54" s="31"/>
      <c r="D54" s="31"/>
      <c r="E54" s="31"/>
      <c r="F54" s="31"/>
      <c r="G54" s="31"/>
      <c r="H54" s="31"/>
      <c r="I54" s="31"/>
      <c r="J54" s="31"/>
      <c r="K54" s="31"/>
      <c r="L54" s="31"/>
    </row>
    <row r="55" spans="1:12" x14ac:dyDescent="0.2">
      <c r="B55" s="31"/>
      <c r="C55" s="31"/>
      <c r="D55" s="31"/>
      <c r="E55" s="31"/>
      <c r="F55" s="31"/>
      <c r="G55" s="31"/>
      <c r="H55" s="31"/>
      <c r="I55" s="31"/>
      <c r="J55" s="31"/>
      <c r="K55" s="31"/>
      <c r="L55" s="31"/>
    </row>
    <row r="56" spans="1:12" x14ac:dyDescent="0.2">
      <c r="B56" s="31"/>
      <c r="C56" s="31"/>
      <c r="D56" s="31"/>
      <c r="E56" s="31"/>
      <c r="F56" s="31"/>
      <c r="G56" s="31"/>
      <c r="H56" s="31"/>
      <c r="I56" s="31"/>
      <c r="J56" s="31"/>
      <c r="K56" s="31"/>
      <c r="L56" s="31"/>
    </row>
    <row r="57" spans="1:12" x14ac:dyDescent="0.2">
      <c r="B57" s="31"/>
      <c r="C57" s="31"/>
      <c r="D57" s="31"/>
      <c r="E57" s="31"/>
      <c r="F57" s="31"/>
      <c r="G57" s="31"/>
      <c r="H57" s="31"/>
      <c r="I57" s="31"/>
      <c r="J57" s="31"/>
      <c r="K57" s="31"/>
      <c r="L57" s="31"/>
    </row>
    <row r="58" spans="1:12" x14ac:dyDescent="0.2">
      <c r="B58" s="31"/>
      <c r="C58" s="31"/>
      <c r="D58" s="31"/>
      <c r="E58" s="31"/>
      <c r="F58" s="31"/>
      <c r="G58" s="31"/>
      <c r="H58" s="31"/>
      <c r="I58" s="31"/>
      <c r="J58" s="31"/>
      <c r="K58" s="31"/>
      <c r="L58" s="31"/>
    </row>
    <row r="59" spans="1:12" x14ac:dyDescent="0.2">
      <c r="B59" s="31"/>
      <c r="C59" s="31"/>
      <c r="D59" s="31"/>
      <c r="E59" s="31"/>
      <c r="F59" s="31"/>
      <c r="G59" s="31"/>
      <c r="H59" s="31"/>
      <c r="I59" s="31"/>
      <c r="J59" s="31"/>
      <c r="K59" s="31"/>
      <c r="L59" s="31"/>
    </row>
    <row r="60" spans="1:12" x14ac:dyDescent="0.2">
      <c r="B60" s="31"/>
      <c r="C60" s="31"/>
      <c r="D60" s="31"/>
      <c r="E60" s="31"/>
      <c r="F60" s="31"/>
      <c r="G60" s="31"/>
      <c r="H60" s="31"/>
      <c r="I60" s="31"/>
      <c r="J60" s="31"/>
      <c r="K60" s="31"/>
      <c r="L60" s="31"/>
    </row>
    <row r="61" spans="1:12" x14ac:dyDescent="0.2">
      <c r="B61" s="31"/>
      <c r="C61" s="31"/>
      <c r="D61" s="31"/>
      <c r="E61" s="31"/>
      <c r="F61" s="31"/>
      <c r="G61" s="31"/>
      <c r="H61" s="31"/>
      <c r="I61" s="31"/>
      <c r="J61" s="31"/>
      <c r="K61" s="31"/>
      <c r="L61" s="31"/>
    </row>
    <row r="62" spans="1:12" x14ac:dyDescent="0.2">
      <c r="B62" s="31"/>
      <c r="C62" s="31"/>
      <c r="D62" s="31"/>
      <c r="E62" s="31"/>
      <c r="F62" s="31"/>
      <c r="G62" s="31"/>
      <c r="H62" s="31"/>
      <c r="I62" s="31"/>
      <c r="J62" s="31"/>
      <c r="K62" s="31"/>
      <c r="L62" s="31"/>
    </row>
    <row r="63" spans="1:12" x14ac:dyDescent="0.2">
      <c r="B63" s="31"/>
      <c r="C63" s="31"/>
      <c r="D63" s="31"/>
      <c r="E63" s="31"/>
      <c r="F63" s="31"/>
      <c r="G63" s="31"/>
      <c r="H63" s="31"/>
      <c r="I63" s="31"/>
      <c r="J63" s="31"/>
      <c r="K63" s="31"/>
      <c r="L63" s="31"/>
    </row>
    <row r="64" spans="1:12" x14ac:dyDescent="0.2">
      <c r="B64" s="31"/>
      <c r="C64" s="31"/>
      <c r="D64" s="31"/>
      <c r="E64" s="31"/>
      <c r="F64" s="31"/>
      <c r="G64" s="31"/>
      <c r="H64" s="31"/>
      <c r="I64" s="31"/>
      <c r="J64" s="31"/>
      <c r="K64" s="31"/>
      <c r="L64" s="31"/>
    </row>
    <row r="65" spans="1:12" x14ac:dyDescent="0.2">
      <c r="B65" s="31"/>
      <c r="C65" s="31"/>
      <c r="D65" s="31"/>
      <c r="E65" s="31"/>
      <c r="F65" s="31"/>
      <c r="G65" s="31"/>
      <c r="H65" s="31"/>
      <c r="I65" s="31"/>
      <c r="J65" s="31"/>
      <c r="K65" s="31"/>
      <c r="L65" s="31"/>
    </row>
    <row r="66" spans="1:12" x14ac:dyDescent="0.2">
      <c r="B66" s="31"/>
      <c r="C66" s="31"/>
      <c r="D66" s="31"/>
      <c r="E66" s="31"/>
      <c r="F66" s="31"/>
      <c r="G66" s="31"/>
      <c r="H66" s="31"/>
      <c r="I66" s="31"/>
      <c r="J66" s="31"/>
      <c r="K66" s="31"/>
      <c r="L66" s="31"/>
    </row>
    <row r="70" spans="1:12" x14ac:dyDescent="0.2">
      <c r="A70" s="33">
        <v>4</v>
      </c>
      <c r="B70" s="28" t="s">
        <v>1962</v>
      </c>
      <c r="C70" s="28"/>
      <c r="D70" s="28"/>
      <c r="E70" s="28"/>
      <c r="F70" s="28"/>
      <c r="G70" s="28"/>
      <c r="H70" s="28"/>
      <c r="I70" s="28"/>
      <c r="J70" s="28"/>
      <c r="K70" s="28"/>
      <c r="L70" s="28"/>
    </row>
    <row r="71" spans="1:12" x14ac:dyDescent="0.2">
      <c r="A71" s="33"/>
      <c r="B71" s="28"/>
      <c r="C71" s="28"/>
      <c r="D71" s="28"/>
      <c r="E71" s="28"/>
      <c r="F71" s="28"/>
      <c r="G71" s="28"/>
      <c r="H71" s="28"/>
      <c r="I71" s="28"/>
      <c r="J71" s="28"/>
      <c r="K71" s="28"/>
      <c r="L71" s="28"/>
    </row>
    <row r="74" spans="1:12" ht="16" thickBot="1" x14ac:dyDescent="0.25"/>
    <row r="75" spans="1:12" ht="16" thickBot="1" x14ac:dyDescent="0.25">
      <c r="A75" s="12" t="s">
        <v>333</v>
      </c>
      <c r="C75" s="17">
        <f>SUMIF('Financial_Services '!C2:C1501,"&gt;=4",'Financial_Services '!D2:D1501)</f>
        <v>343454</v>
      </c>
    </row>
    <row r="78" spans="1:12" x14ac:dyDescent="0.2">
      <c r="B78" s="31" t="s">
        <v>339</v>
      </c>
      <c r="C78" s="31"/>
      <c r="D78" s="31"/>
      <c r="E78" s="31"/>
      <c r="F78" s="31"/>
      <c r="G78" s="31"/>
      <c r="H78" s="31"/>
      <c r="I78" s="31"/>
      <c r="J78" s="31"/>
      <c r="K78" s="31"/>
      <c r="L78" s="31"/>
    </row>
    <row r="79" spans="1:12" x14ac:dyDescent="0.2">
      <c r="B79" s="31"/>
      <c r="C79" s="31"/>
      <c r="D79" s="31"/>
      <c r="E79" s="31"/>
      <c r="F79" s="31"/>
      <c r="G79" s="31"/>
      <c r="H79" s="31"/>
      <c r="I79" s="31"/>
      <c r="J79" s="31"/>
      <c r="K79" s="31"/>
      <c r="L79" s="31"/>
    </row>
    <row r="80" spans="1:12" x14ac:dyDescent="0.2">
      <c r="B80" s="31"/>
      <c r="C80" s="31"/>
      <c r="D80" s="31"/>
      <c r="E80" s="31"/>
      <c r="F80" s="31"/>
      <c r="G80" s="31"/>
      <c r="H80" s="31"/>
      <c r="I80" s="31"/>
      <c r="J80" s="31"/>
      <c r="K80" s="31"/>
      <c r="L80" s="31"/>
    </row>
    <row r="81" spans="1:12" x14ac:dyDescent="0.2">
      <c r="B81" s="31"/>
      <c r="C81" s="31"/>
      <c r="D81" s="31"/>
      <c r="E81" s="31"/>
      <c r="F81" s="31"/>
      <c r="G81" s="31"/>
      <c r="H81" s="31"/>
      <c r="I81" s="31"/>
      <c r="J81" s="31"/>
      <c r="K81" s="31"/>
      <c r="L81" s="31"/>
    </row>
    <row r="82" spans="1:12" x14ac:dyDescent="0.2">
      <c r="B82" s="31"/>
      <c r="C82" s="31"/>
      <c r="D82" s="31"/>
      <c r="E82" s="31"/>
      <c r="F82" s="31"/>
      <c r="G82" s="31"/>
      <c r="H82" s="31"/>
      <c r="I82" s="31"/>
      <c r="J82" s="31"/>
      <c r="K82" s="31"/>
      <c r="L82" s="31"/>
    </row>
    <row r="83" spans="1:12" x14ac:dyDescent="0.2">
      <c r="B83" s="31"/>
      <c r="C83" s="31"/>
      <c r="D83" s="31"/>
      <c r="E83" s="31"/>
      <c r="F83" s="31"/>
      <c r="G83" s="31"/>
      <c r="H83" s="31"/>
      <c r="I83" s="31"/>
      <c r="J83" s="31"/>
      <c r="K83" s="31"/>
      <c r="L83" s="31"/>
    </row>
    <row r="84" spans="1:12" x14ac:dyDescent="0.2">
      <c r="B84" s="31"/>
      <c r="C84" s="31"/>
      <c r="D84" s="31"/>
      <c r="E84" s="31"/>
      <c r="F84" s="31"/>
      <c r="G84" s="31"/>
      <c r="H84" s="31"/>
      <c r="I84" s="31"/>
      <c r="J84" s="31"/>
      <c r="K84" s="31"/>
      <c r="L84" s="31"/>
    </row>
    <row r="85" spans="1:12" x14ac:dyDescent="0.2">
      <c r="B85" s="31"/>
      <c r="C85" s="31"/>
      <c r="D85" s="31"/>
      <c r="E85" s="31"/>
      <c r="F85" s="31"/>
      <c r="G85" s="31"/>
      <c r="H85" s="31"/>
      <c r="I85" s="31"/>
      <c r="J85" s="31"/>
      <c r="K85" s="31"/>
      <c r="L85" s="31"/>
    </row>
    <row r="86" spans="1:12" x14ac:dyDescent="0.2">
      <c r="B86" s="31"/>
      <c r="C86" s="31"/>
      <c r="D86" s="31"/>
      <c r="E86" s="31"/>
      <c r="F86" s="31"/>
      <c r="G86" s="31"/>
      <c r="H86" s="31"/>
      <c r="I86" s="31"/>
      <c r="J86" s="31"/>
      <c r="K86" s="31"/>
      <c r="L86" s="31"/>
    </row>
    <row r="87" spans="1:12" x14ac:dyDescent="0.2">
      <c r="B87" s="31"/>
      <c r="C87" s="31"/>
      <c r="D87" s="31"/>
      <c r="E87" s="31"/>
      <c r="F87" s="31"/>
      <c r="G87" s="31"/>
      <c r="H87" s="31"/>
      <c r="I87" s="31"/>
      <c r="J87" s="31"/>
      <c r="K87" s="31"/>
      <c r="L87" s="31"/>
    </row>
    <row r="88" spans="1:12" x14ac:dyDescent="0.2">
      <c r="B88" s="31"/>
      <c r="C88" s="31"/>
      <c r="D88" s="31"/>
      <c r="E88" s="31"/>
      <c r="F88" s="31"/>
      <c r="G88" s="31"/>
      <c r="H88" s="31"/>
      <c r="I88" s="31"/>
      <c r="J88" s="31"/>
      <c r="K88" s="31"/>
      <c r="L88" s="31"/>
    </row>
    <row r="89" spans="1:12" x14ac:dyDescent="0.2">
      <c r="B89" s="31"/>
      <c r="C89" s="31"/>
      <c r="D89" s="31"/>
      <c r="E89" s="31"/>
      <c r="F89" s="31"/>
      <c r="G89" s="31"/>
      <c r="H89" s="31"/>
      <c r="I89" s="31"/>
      <c r="J89" s="31"/>
      <c r="K89" s="31"/>
      <c r="L89" s="31"/>
    </row>
    <row r="90" spans="1:12" x14ac:dyDescent="0.2">
      <c r="B90" s="31"/>
      <c r="C90" s="31"/>
      <c r="D90" s="31"/>
      <c r="E90" s="31"/>
      <c r="F90" s="31"/>
      <c r="G90" s="31"/>
      <c r="H90" s="31"/>
      <c r="I90" s="31"/>
      <c r="J90" s="31"/>
      <c r="K90" s="31"/>
      <c r="L90" s="31"/>
    </row>
    <row r="92" spans="1:12" ht="19" x14ac:dyDescent="0.25">
      <c r="F92" s="25" t="s">
        <v>340</v>
      </c>
    </row>
    <row r="94" spans="1:12" x14ac:dyDescent="0.2">
      <c r="A94" s="33">
        <v>5</v>
      </c>
      <c r="B94" s="28" t="s">
        <v>1950</v>
      </c>
      <c r="C94" s="28"/>
      <c r="D94" s="28"/>
      <c r="E94" s="28"/>
      <c r="F94" s="28"/>
      <c r="G94" s="28"/>
      <c r="H94" s="28"/>
      <c r="I94" s="28"/>
      <c r="J94" s="28"/>
      <c r="K94" s="28"/>
      <c r="L94" s="28"/>
    </row>
    <row r="95" spans="1:12" x14ac:dyDescent="0.2">
      <c r="A95" s="33"/>
      <c r="B95" s="28"/>
      <c r="C95" s="28"/>
      <c r="D95" s="28"/>
      <c r="E95" s="28"/>
      <c r="F95" s="28"/>
      <c r="G95" s="28"/>
      <c r="H95" s="28"/>
      <c r="I95" s="28"/>
      <c r="J95" s="28"/>
      <c r="K95" s="28"/>
      <c r="L95" s="28"/>
    </row>
    <row r="98" spans="1:12" ht="16" thickBot="1" x14ac:dyDescent="0.25"/>
    <row r="99" spans="1:12" ht="16" thickBot="1" x14ac:dyDescent="0.25">
      <c r="A99" s="12" t="s">
        <v>333</v>
      </c>
      <c r="C99" s="17">
        <f>SUMIFS('Financial_Services '!D2:D1501,'Financial_Services '!E2:E1501,"Public",'Financial_Services '!C2:C1501,"&gt;=4")</f>
        <v>164603</v>
      </c>
    </row>
    <row r="103" spans="1:12" x14ac:dyDescent="0.2">
      <c r="B103" s="31" t="s">
        <v>1901</v>
      </c>
      <c r="C103" s="31"/>
      <c r="D103" s="31"/>
      <c r="E103" s="31"/>
      <c r="F103" s="31"/>
      <c r="G103" s="31"/>
      <c r="H103" s="31"/>
      <c r="I103" s="31"/>
      <c r="J103" s="31"/>
      <c r="K103" s="31"/>
      <c r="L103" s="31"/>
    </row>
    <row r="104" spans="1:12" x14ac:dyDescent="0.2">
      <c r="B104" s="31"/>
      <c r="C104" s="31"/>
      <c r="D104" s="31"/>
      <c r="E104" s="31"/>
      <c r="F104" s="31"/>
      <c r="G104" s="31"/>
      <c r="H104" s="31"/>
      <c r="I104" s="31"/>
      <c r="J104" s="31"/>
      <c r="K104" s="31"/>
      <c r="L104" s="31"/>
    </row>
    <row r="105" spans="1:12" x14ac:dyDescent="0.2">
      <c r="B105" s="31"/>
      <c r="C105" s="31"/>
      <c r="D105" s="31"/>
      <c r="E105" s="31"/>
      <c r="F105" s="31"/>
      <c r="G105" s="31"/>
      <c r="H105" s="31"/>
      <c r="I105" s="31"/>
      <c r="J105" s="31"/>
      <c r="K105" s="31"/>
      <c r="L105" s="31"/>
    </row>
    <row r="106" spans="1:12" x14ac:dyDescent="0.2">
      <c r="B106" s="31"/>
      <c r="C106" s="31"/>
      <c r="D106" s="31"/>
      <c r="E106" s="31"/>
      <c r="F106" s="31"/>
      <c r="G106" s="31"/>
      <c r="H106" s="31"/>
      <c r="I106" s="31"/>
      <c r="J106" s="31"/>
      <c r="K106" s="31"/>
      <c r="L106" s="31"/>
    </row>
    <row r="107" spans="1:12" x14ac:dyDescent="0.2">
      <c r="B107" s="31"/>
      <c r="C107" s="31"/>
      <c r="D107" s="31"/>
      <c r="E107" s="31"/>
      <c r="F107" s="31"/>
      <c r="G107" s="31"/>
      <c r="H107" s="31"/>
      <c r="I107" s="31"/>
      <c r="J107" s="31"/>
      <c r="K107" s="31"/>
      <c r="L107" s="31"/>
    </row>
    <row r="108" spans="1:12" x14ac:dyDescent="0.2">
      <c r="B108" s="31"/>
      <c r="C108" s="31"/>
      <c r="D108" s="31"/>
      <c r="E108" s="31"/>
      <c r="F108" s="31"/>
      <c r="G108" s="31"/>
      <c r="H108" s="31"/>
      <c r="I108" s="31"/>
      <c r="J108" s="31"/>
      <c r="K108" s="31"/>
      <c r="L108" s="31"/>
    </row>
    <row r="109" spans="1:12" x14ac:dyDescent="0.2">
      <c r="B109" s="31"/>
      <c r="C109" s="31"/>
      <c r="D109" s="31"/>
      <c r="E109" s="31"/>
      <c r="F109" s="31"/>
      <c r="G109" s="31"/>
      <c r="H109" s="31"/>
      <c r="I109" s="31"/>
      <c r="J109" s="31"/>
      <c r="K109" s="31"/>
      <c r="L109" s="31"/>
    </row>
    <row r="110" spans="1:12" x14ac:dyDescent="0.2">
      <c r="B110" s="31"/>
      <c r="C110" s="31"/>
      <c r="D110" s="31"/>
      <c r="E110" s="31"/>
      <c r="F110" s="31"/>
      <c r="G110" s="31"/>
      <c r="H110" s="31"/>
      <c r="I110" s="31"/>
      <c r="J110" s="31"/>
      <c r="K110" s="31"/>
      <c r="L110" s="31"/>
    </row>
    <row r="111" spans="1:12" x14ac:dyDescent="0.2">
      <c r="B111" s="31"/>
      <c r="C111" s="31"/>
      <c r="D111" s="31"/>
      <c r="E111" s="31"/>
      <c r="F111" s="31"/>
      <c r="G111" s="31"/>
      <c r="H111" s="31"/>
      <c r="I111" s="31"/>
      <c r="J111" s="31"/>
      <c r="K111" s="31"/>
      <c r="L111" s="31"/>
    </row>
    <row r="112" spans="1:12" x14ac:dyDescent="0.2">
      <c r="B112" s="31"/>
      <c r="C112" s="31"/>
      <c r="D112" s="31"/>
      <c r="E112" s="31"/>
      <c r="F112" s="31"/>
      <c r="G112" s="31"/>
      <c r="H112" s="31"/>
      <c r="I112" s="31"/>
      <c r="J112" s="31"/>
      <c r="K112" s="31"/>
      <c r="L112" s="31"/>
    </row>
    <row r="113" spans="1:12" x14ac:dyDescent="0.2">
      <c r="B113" s="31"/>
      <c r="C113" s="31"/>
      <c r="D113" s="31"/>
      <c r="E113" s="31"/>
      <c r="F113" s="31"/>
      <c r="G113" s="31"/>
      <c r="H113" s="31"/>
      <c r="I113" s="31"/>
      <c r="J113" s="31"/>
      <c r="K113" s="31"/>
      <c r="L113" s="31"/>
    </row>
    <row r="114" spans="1:12" x14ac:dyDescent="0.2">
      <c r="B114" s="31"/>
      <c r="C114" s="31"/>
      <c r="D114" s="31"/>
      <c r="E114" s="31"/>
      <c r="F114" s="31"/>
      <c r="G114" s="31"/>
      <c r="H114" s="31"/>
      <c r="I114" s="31"/>
      <c r="J114" s="31"/>
      <c r="K114" s="31"/>
      <c r="L114" s="31"/>
    </row>
    <row r="115" spans="1:12" x14ac:dyDescent="0.2">
      <c r="B115" s="31"/>
      <c r="C115" s="31"/>
      <c r="D115" s="31"/>
      <c r="E115" s="31"/>
      <c r="F115" s="31"/>
      <c r="G115" s="31"/>
      <c r="H115" s="31"/>
      <c r="I115" s="31"/>
      <c r="J115" s="31"/>
      <c r="K115" s="31"/>
      <c r="L115" s="31"/>
    </row>
    <row r="116" spans="1:12" x14ac:dyDescent="0.2">
      <c r="B116" s="31"/>
      <c r="C116" s="31"/>
      <c r="D116" s="31"/>
      <c r="E116" s="31"/>
      <c r="F116" s="31"/>
      <c r="G116" s="31"/>
      <c r="H116" s="31"/>
      <c r="I116" s="31"/>
      <c r="J116" s="31"/>
      <c r="K116" s="31"/>
      <c r="L116" s="31"/>
    </row>
    <row r="117" spans="1:12" x14ac:dyDescent="0.2">
      <c r="B117" s="31"/>
      <c r="C117" s="31"/>
      <c r="D117" s="31"/>
      <c r="E117" s="31"/>
      <c r="F117" s="31"/>
      <c r="G117" s="31"/>
      <c r="H117" s="31"/>
      <c r="I117" s="31"/>
      <c r="J117" s="31"/>
      <c r="K117" s="31"/>
      <c r="L117" s="31"/>
    </row>
    <row r="121" spans="1:12" x14ac:dyDescent="0.2">
      <c r="A121" s="33">
        <v>6</v>
      </c>
      <c r="B121" s="28" t="s">
        <v>1951</v>
      </c>
      <c r="C121" s="28"/>
      <c r="D121" s="28"/>
      <c r="E121" s="28"/>
      <c r="F121" s="28"/>
      <c r="G121" s="28"/>
      <c r="H121" s="28"/>
      <c r="I121" s="28"/>
      <c r="J121" s="28"/>
      <c r="K121" s="28"/>
      <c r="L121" s="28"/>
    </row>
    <row r="122" spans="1:12" x14ac:dyDescent="0.2">
      <c r="A122" s="33"/>
      <c r="B122" s="28"/>
      <c r="C122" s="28"/>
      <c r="D122" s="28"/>
      <c r="E122" s="28"/>
      <c r="F122" s="28"/>
      <c r="G122" s="28"/>
      <c r="H122" s="28"/>
      <c r="I122" s="28"/>
      <c r="J122" s="28"/>
      <c r="K122" s="28"/>
      <c r="L122" s="28"/>
    </row>
    <row r="125" spans="1:12" ht="16" thickBot="1" x14ac:dyDescent="0.25"/>
    <row r="126" spans="1:12" ht="16" thickBot="1" x14ac:dyDescent="0.25">
      <c r="A126" s="12" t="s">
        <v>333</v>
      </c>
      <c r="C126" s="17">
        <f>SUMIFS('Financial_Services '!H2:H1501,'Financial_Services '!F2:F1501,"*Mumbai*")</f>
        <v>2580594</v>
      </c>
    </row>
    <row r="129" spans="2:12" x14ac:dyDescent="0.2">
      <c r="B129" s="31" t="s">
        <v>1902</v>
      </c>
      <c r="C129" s="31"/>
      <c r="D129" s="31"/>
      <c r="E129" s="31"/>
      <c r="F129" s="31"/>
      <c r="G129" s="31"/>
      <c r="H129" s="31"/>
      <c r="I129" s="31"/>
      <c r="J129" s="31"/>
      <c r="K129" s="31"/>
      <c r="L129" s="31"/>
    </row>
    <row r="130" spans="2:12" x14ac:dyDescent="0.2">
      <c r="B130" s="31"/>
      <c r="C130" s="31"/>
      <c r="D130" s="31"/>
      <c r="E130" s="31"/>
      <c r="F130" s="31"/>
      <c r="G130" s="31"/>
      <c r="H130" s="31"/>
      <c r="I130" s="31"/>
      <c r="J130" s="31"/>
      <c r="K130" s="31"/>
      <c r="L130" s="31"/>
    </row>
    <row r="131" spans="2:12" x14ac:dyDescent="0.2">
      <c r="B131" s="31"/>
      <c r="C131" s="31"/>
      <c r="D131" s="31"/>
      <c r="E131" s="31"/>
      <c r="F131" s="31"/>
      <c r="G131" s="31"/>
      <c r="H131" s="31"/>
      <c r="I131" s="31"/>
      <c r="J131" s="31"/>
      <c r="K131" s="31"/>
      <c r="L131" s="31"/>
    </row>
    <row r="132" spans="2:12" x14ac:dyDescent="0.2">
      <c r="B132" s="31"/>
      <c r="C132" s="31"/>
      <c r="D132" s="31"/>
      <c r="E132" s="31"/>
      <c r="F132" s="31"/>
      <c r="G132" s="31"/>
      <c r="H132" s="31"/>
      <c r="I132" s="31"/>
      <c r="J132" s="31"/>
      <c r="K132" s="31"/>
      <c r="L132" s="31"/>
    </row>
    <row r="133" spans="2:12" x14ac:dyDescent="0.2">
      <c r="B133" s="31"/>
      <c r="C133" s="31"/>
      <c r="D133" s="31"/>
      <c r="E133" s="31"/>
      <c r="F133" s="31"/>
      <c r="G133" s="31"/>
      <c r="H133" s="31"/>
      <c r="I133" s="31"/>
      <c r="J133" s="31"/>
      <c r="K133" s="31"/>
      <c r="L133" s="31"/>
    </row>
    <row r="134" spans="2:12" x14ac:dyDescent="0.2">
      <c r="B134" s="31"/>
      <c r="C134" s="31"/>
      <c r="D134" s="31"/>
      <c r="E134" s="31"/>
      <c r="F134" s="31"/>
      <c r="G134" s="31"/>
      <c r="H134" s="31"/>
      <c r="I134" s="31"/>
      <c r="J134" s="31"/>
      <c r="K134" s="31"/>
      <c r="L134" s="31"/>
    </row>
    <row r="135" spans="2:12" x14ac:dyDescent="0.2">
      <c r="B135" s="31"/>
      <c r="C135" s="31"/>
      <c r="D135" s="31"/>
      <c r="E135" s="31"/>
      <c r="F135" s="31"/>
      <c r="G135" s="31"/>
      <c r="H135" s="31"/>
      <c r="I135" s="31"/>
      <c r="J135" s="31"/>
      <c r="K135" s="31"/>
      <c r="L135" s="31"/>
    </row>
    <row r="136" spans="2:12" x14ac:dyDescent="0.2">
      <c r="B136" s="31"/>
      <c r="C136" s="31"/>
      <c r="D136" s="31"/>
      <c r="E136" s="31"/>
      <c r="F136" s="31"/>
      <c r="G136" s="31"/>
      <c r="H136" s="31"/>
      <c r="I136" s="31"/>
      <c r="J136" s="31"/>
      <c r="K136" s="31"/>
      <c r="L136" s="31"/>
    </row>
    <row r="137" spans="2:12" x14ac:dyDescent="0.2">
      <c r="B137" s="31"/>
      <c r="C137" s="31"/>
      <c r="D137" s="31"/>
      <c r="E137" s="31"/>
      <c r="F137" s="31"/>
      <c r="G137" s="31"/>
      <c r="H137" s="31"/>
      <c r="I137" s="31"/>
      <c r="J137" s="31"/>
      <c r="K137" s="31"/>
      <c r="L137" s="31"/>
    </row>
    <row r="138" spans="2:12" x14ac:dyDescent="0.2">
      <c r="B138" s="31"/>
      <c r="C138" s="31"/>
      <c r="D138" s="31"/>
      <c r="E138" s="31"/>
      <c r="F138" s="31"/>
      <c r="G138" s="31"/>
      <c r="H138" s="31"/>
      <c r="I138" s="31"/>
      <c r="J138" s="31"/>
      <c r="K138" s="31"/>
      <c r="L138" s="31"/>
    </row>
    <row r="139" spans="2:12" x14ac:dyDescent="0.2">
      <c r="B139" s="31"/>
      <c r="C139" s="31"/>
      <c r="D139" s="31"/>
      <c r="E139" s="31"/>
      <c r="F139" s="31"/>
      <c r="G139" s="31"/>
      <c r="H139" s="31"/>
      <c r="I139" s="31"/>
      <c r="J139" s="31"/>
      <c r="K139" s="31"/>
      <c r="L139" s="31"/>
    </row>
    <row r="140" spans="2:12" x14ac:dyDescent="0.2">
      <c r="B140" s="31"/>
      <c r="C140" s="31"/>
      <c r="D140" s="31"/>
      <c r="E140" s="31"/>
      <c r="F140" s="31"/>
      <c r="G140" s="31"/>
      <c r="H140" s="31"/>
      <c r="I140" s="31"/>
      <c r="J140" s="31"/>
      <c r="K140" s="31"/>
      <c r="L140" s="31"/>
    </row>
    <row r="141" spans="2:12" x14ac:dyDescent="0.2">
      <c r="B141" s="31"/>
      <c r="C141" s="31"/>
      <c r="D141" s="31"/>
      <c r="E141" s="31"/>
      <c r="F141" s="31"/>
      <c r="G141" s="31"/>
      <c r="H141" s="31"/>
      <c r="I141" s="31"/>
      <c r="J141" s="31"/>
      <c r="K141" s="31"/>
      <c r="L141" s="31"/>
    </row>
    <row r="142" spans="2:12" x14ac:dyDescent="0.2">
      <c r="B142" s="31"/>
      <c r="C142" s="31"/>
      <c r="D142" s="31"/>
      <c r="E142" s="31"/>
      <c r="F142" s="31"/>
      <c r="G142" s="31"/>
      <c r="H142" s="31"/>
      <c r="I142" s="31"/>
      <c r="J142" s="31"/>
      <c r="K142" s="31"/>
      <c r="L142" s="31"/>
    </row>
    <row r="143" spans="2:12" x14ac:dyDescent="0.2">
      <c r="B143" s="31"/>
      <c r="C143" s="31"/>
      <c r="D143" s="31"/>
      <c r="E143" s="31"/>
      <c r="F143" s="31"/>
      <c r="G143" s="31"/>
      <c r="H143" s="31"/>
      <c r="I143" s="31"/>
      <c r="J143" s="31"/>
      <c r="K143" s="31"/>
      <c r="L143" s="31"/>
    </row>
    <row r="147" spans="1:12" x14ac:dyDescent="0.2">
      <c r="A147" s="33">
        <v>7</v>
      </c>
      <c r="B147" s="28" t="s">
        <v>1952</v>
      </c>
      <c r="C147" s="28"/>
      <c r="D147" s="28"/>
      <c r="E147" s="28"/>
      <c r="F147" s="28"/>
      <c r="G147" s="28"/>
      <c r="H147" s="28"/>
      <c r="I147" s="28"/>
      <c r="J147" s="28"/>
      <c r="K147" s="28"/>
      <c r="L147" s="28"/>
    </row>
    <row r="148" spans="1:12" x14ac:dyDescent="0.2">
      <c r="A148" s="33"/>
      <c r="B148" s="28"/>
      <c r="C148" s="28"/>
      <c r="D148" s="28"/>
      <c r="E148" s="28"/>
      <c r="F148" s="28"/>
      <c r="G148" s="28"/>
      <c r="H148" s="28"/>
      <c r="I148" s="28"/>
      <c r="J148" s="28"/>
      <c r="K148" s="28"/>
      <c r="L148" s="28"/>
    </row>
    <row r="151" spans="1:12" ht="16" thickBot="1" x14ac:dyDescent="0.25"/>
    <row r="152" spans="1:12" ht="16" thickBot="1" x14ac:dyDescent="0.25">
      <c r="A152" s="12" t="s">
        <v>333</v>
      </c>
      <c r="C152" s="17">
        <f>SUMIFS('Financial_Services '!D2:D1501,'Financial_Services '!G2:G1501,"&gt;20 years old")</f>
        <v>354614</v>
      </c>
    </row>
    <row r="155" spans="1:12" x14ac:dyDescent="0.2">
      <c r="B155" s="31" t="s">
        <v>1903</v>
      </c>
      <c r="C155" s="31"/>
      <c r="D155" s="31"/>
      <c r="E155" s="31"/>
      <c r="F155" s="31"/>
      <c r="G155" s="31"/>
      <c r="H155" s="31"/>
      <c r="I155" s="31"/>
      <c r="J155" s="31"/>
      <c r="K155" s="31"/>
      <c r="L155" s="31"/>
    </row>
    <row r="156" spans="1:12" x14ac:dyDescent="0.2">
      <c r="B156" s="31"/>
      <c r="C156" s="31"/>
      <c r="D156" s="31"/>
      <c r="E156" s="31"/>
      <c r="F156" s="31"/>
      <c r="G156" s="31"/>
      <c r="H156" s="31"/>
      <c r="I156" s="31"/>
      <c r="J156" s="31"/>
      <c r="K156" s="31"/>
      <c r="L156" s="31"/>
    </row>
    <row r="157" spans="1:12" x14ac:dyDescent="0.2">
      <c r="B157" s="31"/>
      <c r="C157" s="31"/>
      <c r="D157" s="31"/>
      <c r="E157" s="31"/>
      <c r="F157" s="31"/>
      <c r="G157" s="31"/>
      <c r="H157" s="31"/>
      <c r="I157" s="31"/>
      <c r="J157" s="31"/>
      <c r="K157" s="31"/>
      <c r="L157" s="31"/>
    </row>
    <row r="158" spans="1:12" x14ac:dyDescent="0.2">
      <c r="B158" s="31"/>
      <c r="C158" s="31"/>
      <c r="D158" s="31"/>
      <c r="E158" s="31"/>
      <c r="F158" s="31"/>
      <c r="G158" s="31"/>
      <c r="H158" s="31"/>
      <c r="I158" s="31"/>
      <c r="J158" s="31"/>
      <c r="K158" s="31"/>
      <c r="L158" s="31"/>
    </row>
    <row r="159" spans="1:12" x14ac:dyDescent="0.2">
      <c r="B159" s="31"/>
      <c r="C159" s="31"/>
      <c r="D159" s="31"/>
      <c r="E159" s="31"/>
      <c r="F159" s="31"/>
      <c r="G159" s="31"/>
      <c r="H159" s="31"/>
      <c r="I159" s="31"/>
      <c r="J159" s="31"/>
      <c r="K159" s="31"/>
      <c r="L159" s="31"/>
    </row>
    <row r="160" spans="1:12" x14ac:dyDescent="0.2">
      <c r="B160" s="31"/>
      <c r="C160" s="31"/>
      <c r="D160" s="31"/>
      <c r="E160" s="31"/>
      <c r="F160" s="31"/>
      <c r="G160" s="31"/>
      <c r="H160" s="31"/>
      <c r="I160" s="31"/>
      <c r="J160" s="31"/>
      <c r="K160" s="31"/>
      <c r="L160" s="31"/>
    </row>
    <row r="161" spans="1:12" x14ac:dyDescent="0.2">
      <c r="B161" s="31"/>
      <c r="C161" s="31"/>
      <c r="D161" s="31"/>
      <c r="E161" s="31"/>
      <c r="F161" s="31"/>
      <c r="G161" s="31"/>
      <c r="H161" s="31"/>
      <c r="I161" s="31"/>
      <c r="J161" s="31"/>
      <c r="K161" s="31"/>
      <c r="L161" s="31"/>
    </row>
    <row r="162" spans="1:12" x14ac:dyDescent="0.2">
      <c r="B162" s="31"/>
      <c r="C162" s="31"/>
      <c r="D162" s="31"/>
      <c r="E162" s="31"/>
      <c r="F162" s="31"/>
      <c r="G162" s="31"/>
      <c r="H162" s="31"/>
      <c r="I162" s="31"/>
      <c r="J162" s="31"/>
      <c r="K162" s="31"/>
      <c r="L162" s="31"/>
    </row>
    <row r="163" spans="1:12" x14ac:dyDescent="0.2">
      <c r="B163" s="31"/>
      <c r="C163" s="31"/>
      <c r="D163" s="31"/>
      <c r="E163" s="31"/>
      <c r="F163" s="31"/>
      <c r="G163" s="31"/>
      <c r="H163" s="31"/>
      <c r="I163" s="31"/>
      <c r="J163" s="31"/>
      <c r="K163" s="31"/>
      <c r="L163" s="31"/>
    </row>
    <row r="164" spans="1:12" x14ac:dyDescent="0.2">
      <c r="B164" s="31"/>
      <c r="C164" s="31"/>
      <c r="D164" s="31"/>
      <c r="E164" s="31"/>
      <c r="F164" s="31"/>
      <c r="G164" s="31"/>
      <c r="H164" s="31"/>
      <c r="I164" s="31"/>
      <c r="J164" s="31"/>
      <c r="K164" s="31"/>
      <c r="L164" s="31"/>
    </row>
    <row r="165" spans="1:12" x14ac:dyDescent="0.2">
      <c r="B165" s="31"/>
      <c r="C165" s="31"/>
      <c r="D165" s="31"/>
      <c r="E165" s="31"/>
      <c r="F165" s="31"/>
      <c r="G165" s="31"/>
      <c r="H165" s="31"/>
      <c r="I165" s="31"/>
      <c r="J165" s="31"/>
      <c r="K165" s="31"/>
      <c r="L165" s="31"/>
    </row>
    <row r="166" spans="1:12" x14ac:dyDescent="0.2">
      <c r="B166" s="31"/>
      <c r="C166" s="31"/>
      <c r="D166" s="31"/>
      <c r="E166" s="31"/>
      <c r="F166" s="31"/>
      <c r="G166" s="31"/>
      <c r="H166" s="31"/>
      <c r="I166" s="31"/>
      <c r="J166" s="31"/>
      <c r="K166" s="31"/>
      <c r="L166" s="31"/>
    </row>
    <row r="167" spans="1:12" x14ac:dyDescent="0.2">
      <c r="B167" s="31"/>
      <c r="C167" s="31"/>
      <c r="D167" s="31"/>
      <c r="E167" s="31"/>
      <c r="F167" s="31"/>
      <c r="G167" s="31"/>
      <c r="H167" s="31"/>
      <c r="I167" s="31"/>
      <c r="J167" s="31"/>
      <c r="K167" s="31"/>
      <c r="L167" s="31"/>
    </row>
    <row r="168" spans="1:12" x14ac:dyDescent="0.2">
      <c r="B168" s="31"/>
      <c r="C168" s="31"/>
      <c r="D168" s="31"/>
      <c r="E168" s="31"/>
      <c r="F168" s="31"/>
      <c r="G168" s="31"/>
      <c r="H168" s="31"/>
      <c r="I168" s="31"/>
      <c r="J168" s="31"/>
      <c r="K168" s="31"/>
      <c r="L168" s="31"/>
    </row>
    <row r="169" spans="1:12" x14ac:dyDescent="0.2">
      <c r="B169" s="31"/>
      <c r="C169" s="31"/>
      <c r="D169" s="31"/>
      <c r="E169" s="31"/>
      <c r="F169" s="31"/>
      <c r="G169" s="31"/>
      <c r="H169" s="31"/>
      <c r="I169" s="31"/>
      <c r="J169" s="31"/>
      <c r="K169" s="31"/>
      <c r="L169" s="31"/>
    </row>
    <row r="172" spans="1:12" ht="19" x14ac:dyDescent="0.25">
      <c r="F172" s="25" t="s">
        <v>541</v>
      </c>
    </row>
    <row r="174" spans="1:12" x14ac:dyDescent="0.2">
      <c r="A174" s="33">
        <v>8</v>
      </c>
      <c r="B174" s="28" t="s">
        <v>1953</v>
      </c>
      <c r="C174" s="28"/>
      <c r="D174" s="28"/>
      <c r="E174" s="28"/>
      <c r="F174" s="28"/>
      <c r="G174" s="28"/>
      <c r="H174" s="28"/>
      <c r="I174" s="28"/>
      <c r="J174" s="28"/>
      <c r="K174" s="28"/>
      <c r="L174" s="28"/>
    </row>
    <row r="175" spans="1:12" x14ac:dyDescent="0.2">
      <c r="A175" s="33"/>
      <c r="B175" s="28"/>
      <c r="C175" s="28"/>
      <c r="D175" s="28"/>
      <c r="E175" s="28"/>
      <c r="F175" s="28"/>
      <c r="G175" s="28"/>
      <c r="H175" s="28"/>
      <c r="I175" s="28"/>
      <c r="J175" s="28"/>
      <c r="K175" s="28"/>
      <c r="L175" s="28"/>
    </row>
    <row r="178" spans="1:12" ht="16" thickBot="1" x14ac:dyDescent="0.25"/>
    <row r="179" spans="1:12" ht="16" thickBot="1" x14ac:dyDescent="0.25">
      <c r="A179" s="12" t="s">
        <v>333</v>
      </c>
      <c r="C179" s="17">
        <f>COUNTIF('Financial_Services '!C2:C1501,"&gt;=4")</f>
        <v>691</v>
      </c>
    </row>
    <row r="182" spans="1:12" x14ac:dyDescent="0.2">
      <c r="B182" s="31" t="s">
        <v>1904</v>
      </c>
      <c r="C182" s="31"/>
      <c r="D182" s="31"/>
      <c r="E182" s="31"/>
      <c r="F182" s="31"/>
      <c r="G182" s="31"/>
      <c r="H182" s="31"/>
      <c r="I182" s="31"/>
      <c r="J182" s="31"/>
      <c r="K182" s="31"/>
      <c r="L182" s="31"/>
    </row>
    <row r="183" spans="1:12" x14ac:dyDescent="0.2">
      <c r="B183" s="31"/>
      <c r="C183" s="31"/>
      <c r="D183" s="31"/>
      <c r="E183" s="31"/>
      <c r="F183" s="31"/>
      <c r="G183" s="31"/>
      <c r="H183" s="31"/>
      <c r="I183" s="31"/>
      <c r="J183" s="31"/>
      <c r="K183" s="31"/>
      <c r="L183" s="31"/>
    </row>
    <row r="184" spans="1:12" x14ac:dyDescent="0.2">
      <c r="B184" s="31"/>
      <c r="C184" s="31"/>
      <c r="D184" s="31"/>
      <c r="E184" s="31"/>
      <c r="F184" s="31"/>
      <c r="G184" s="31"/>
      <c r="H184" s="31"/>
      <c r="I184" s="31"/>
      <c r="J184" s="31"/>
      <c r="K184" s="31"/>
      <c r="L184" s="31"/>
    </row>
    <row r="185" spans="1:12" x14ac:dyDescent="0.2">
      <c r="B185" s="31"/>
      <c r="C185" s="31"/>
      <c r="D185" s="31"/>
      <c r="E185" s="31"/>
      <c r="F185" s="31"/>
      <c r="G185" s="31"/>
      <c r="H185" s="31"/>
      <c r="I185" s="31"/>
      <c r="J185" s="31"/>
      <c r="K185" s="31"/>
      <c r="L185" s="31"/>
    </row>
    <row r="186" spans="1:12" x14ac:dyDescent="0.2">
      <c r="B186" s="31"/>
      <c r="C186" s="31"/>
      <c r="D186" s="31"/>
      <c r="E186" s="31"/>
      <c r="F186" s="31"/>
      <c r="G186" s="31"/>
      <c r="H186" s="31"/>
      <c r="I186" s="31"/>
      <c r="J186" s="31"/>
      <c r="K186" s="31"/>
      <c r="L186" s="31"/>
    </row>
    <row r="187" spans="1:12" x14ac:dyDescent="0.2">
      <c r="B187" s="31"/>
      <c r="C187" s="31"/>
      <c r="D187" s="31"/>
      <c r="E187" s="31"/>
      <c r="F187" s="31"/>
      <c r="G187" s="31"/>
      <c r="H187" s="31"/>
      <c r="I187" s="31"/>
      <c r="J187" s="31"/>
      <c r="K187" s="31"/>
      <c r="L187" s="31"/>
    </row>
    <row r="188" spans="1:12" x14ac:dyDescent="0.2">
      <c r="B188" s="31"/>
      <c r="C188" s="31"/>
      <c r="D188" s="31"/>
      <c r="E188" s="31"/>
      <c r="F188" s="31"/>
      <c r="G188" s="31"/>
      <c r="H188" s="31"/>
      <c r="I188" s="31"/>
      <c r="J188" s="31"/>
      <c r="K188" s="31"/>
      <c r="L188" s="31"/>
    </row>
    <row r="189" spans="1:12" x14ac:dyDescent="0.2">
      <c r="B189" s="31"/>
      <c r="C189" s="31"/>
      <c r="D189" s="31"/>
      <c r="E189" s="31"/>
      <c r="F189" s="31"/>
      <c r="G189" s="31"/>
      <c r="H189" s="31"/>
      <c r="I189" s="31"/>
      <c r="J189" s="31"/>
      <c r="K189" s="31"/>
      <c r="L189" s="31"/>
    </row>
    <row r="190" spans="1:12" x14ac:dyDescent="0.2">
      <c r="B190" s="31"/>
      <c r="C190" s="31"/>
      <c r="D190" s="31"/>
      <c r="E190" s="31"/>
      <c r="F190" s="31"/>
      <c r="G190" s="31"/>
      <c r="H190" s="31"/>
      <c r="I190" s="31"/>
      <c r="J190" s="31"/>
      <c r="K190" s="31"/>
      <c r="L190" s="31"/>
    </row>
    <row r="191" spans="1:12" x14ac:dyDescent="0.2">
      <c r="B191" s="31"/>
      <c r="C191" s="31"/>
      <c r="D191" s="31"/>
      <c r="E191" s="31"/>
      <c r="F191" s="31"/>
      <c r="G191" s="31"/>
      <c r="H191" s="31"/>
      <c r="I191" s="31"/>
      <c r="J191" s="31"/>
      <c r="K191" s="31"/>
      <c r="L191" s="31"/>
    </row>
    <row r="195" spans="1:12" x14ac:dyDescent="0.2">
      <c r="A195" s="33">
        <v>9</v>
      </c>
      <c r="B195" s="28" t="s">
        <v>1954</v>
      </c>
      <c r="C195" s="28"/>
      <c r="D195" s="28"/>
      <c r="E195" s="28"/>
      <c r="F195" s="28"/>
      <c r="G195" s="28"/>
      <c r="H195" s="28"/>
      <c r="I195" s="28"/>
      <c r="J195" s="28"/>
      <c r="K195" s="28"/>
      <c r="L195" s="28"/>
    </row>
    <row r="196" spans="1:12" x14ac:dyDescent="0.2">
      <c r="A196" s="33"/>
      <c r="B196" s="28"/>
      <c r="C196" s="28"/>
      <c r="D196" s="28"/>
      <c r="E196" s="28"/>
      <c r="F196" s="28"/>
      <c r="G196" s="28"/>
      <c r="H196" s="28"/>
      <c r="I196" s="28"/>
      <c r="J196" s="28"/>
      <c r="K196" s="28"/>
      <c r="L196" s="28"/>
    </row>
    <row r="199" spans="1:12" ht="16" thickBot="1" x14ac:dyDescent="0.25"/>
    <row r="200" spans="1:12" ht="16" thickBot="1" x14ac:dyDescent="0.25">
      <c r="A200" s="12" t="s">
        <v>333</v>
      </c>
      <c r="C200" s="17">
        <f>COUNTIF('Financial_Services '!F2:F1501,"Mumbai")</f>
        <v>230</v>
      </c>
    </row>
    <row r="203" spans="1:12" x14ac:dyDescent="0.2">
      <c r="B203" s="31" t="s">
        <v>1905</v>
      </c>
      <c r="C203" s="31"/>
      <c r="D203" s="31"/>
      <c r="E203" s="31"/>
      <c r="F203" s="31"/>
      <c r="G203" s="31"/>
      <c r="H203" s="31"/>
      <c r="I203" s="31"/>
      <c r="J203" s="31"/>
      <c r="K203" s="31"/>
      <c r="L203" s="31"/>
    </row>
    <row r="204" spans="1:12" x14ac:dyDescent="0.2">
      <c r="B204" s="31"/>
      <c r="C204" s="31"/>
      <c r="D204" s="31"/>
      <c r="E204" s="31"/>
      <c r="F204" s="31"/>
      <c r="G204" s="31"/>
      <c r="H204" s="31"/>
      <c r="I204" s="31"/>
      <c r="J204" s="31"/>
      <c r="K204" s="31"/>
      <c r="L204" s="31"/>
    </row>
    <row r="205" spans="1:12" x14ac:dyDescent="0.2">
      <c r="B205" s="31"/>
      <c r="C205" s="31"/>
      <c r="D205" s="31"/>
      <c r="E205" s="31"/>
      <c r="F205" s="31"/>
      <c r="G205" s="31"/>
      <c r="H205" s="31"/>
      <c r="I205" s="31"/>
      <c r="J205" s="31"/>
      <c r="K205" s="31"/>
      <c r="L205" s="31"/>
    </row>
    <row r="206" spans="1:12" x14ac:dyDescent="0.2">
      <c r="B206" s="31"/>
      <c r="C206" s="31"/>
      <c r="D206" s="31"/>
      <c r="E206" s="31"/>
      <c r="F206" s="31"/>
      <c r="G206" s="31"/>
      <c r="H206" s="31"/>
      <c r="I206" s="31"/>
      <c r="J206" s="31"/>
      <c r="K206" s="31"/>
      <c r="L206" s="31"/>
    </row>
    <row r="207" spans="1:12" x14ac:dyDescent="0.2">
      <c r="B207" s="31"/>
      <c r="C207" s="31"/>
      <c r="D207" s="31"/>
      <c r="E207" s="31"/>
      <c r="F207" s="31"/>
      <c r="G207" s="31"/>
      <c r="H207" s="31"/>
      <c r="I207" s="31"/>
      <c r="J207" s="31"/>
      <c r="K207" s="31"/>
      <c r="L207" s="31"/>
    </row>
    <row r="208" spans="1:12" x14ac:dyDescent="0.2">
      <c r="B208" s="31"/>
      <c r="C208" s="31"/>
      <c r="D208" s="31"/>
      <c r="E208" s="31"/>
      <c r="F208" s="31"/>
      <c r="G208" s="31"/>
      <c r="H208" s="31"/>
      <c r="I208" s="31"/>
      <c r="J208" s="31"/>
      <c r="K208" s="31"/>
      <c r="L208" s="31"/>
    </row>
    <row r="209" spans="1:12" x14ac:dyDescent="0.2">
      <c r="B209" s="31"/>
      <c r="C209" s="31"/>
      <c r="D209" s="31"/>
      <c r="E209" s="31"/>
      <c r="F209" s="31"/>
      <c r="G209" s="31"/>
      <c r="H209" s="31"/>
      <c r="I209" s="31"/>
      <c r="J209" s="31"/>
      <c r="K209" s="31"/>
      <c r="L209" s="31"/>
    </row>
    <row r="210" spans="1:12" x14ac:dyDescent="0.2">
      <c r="B210" s="31"/>
      <c r="C210" s="31"/>
      <c r="D210" s="31"/>
      <c r="E210" s="31"/>
      <c r="F210" s="31"/>
      <c r="G210" s="31"/>
      <c r="H210" s="31"/>
      <c r="I210" s="31"/>
      <c r="J210" s="31"/>
      <c r="K210" s="31"/>
      <c r="L210" s="31"/>
    </row>
    <row r="211" spans="1:12" x14ac:dyDescent="0.2">
      <c r="B211" s="31"/>
      <c r="C211" s="31"/>
      <c r="D211" s="31"/>
      <c r="E211" s="31"/>
      <c r="F211" s="31"/>
      <c r="G211" s="31"/>
      <c r="H211" s="31"/>
      <c r="I211" s="31"/>
      <c r="J211" s="31"/>
      <c r="K211" s="31"/>
      <c r="L211" s="31"/>
    </row>
    <row r="212" spans="1:12" x14ac:dyDescent="0.2">
      <c r="B212" s="31"/>
      <c r="C212" s="31"/>
      <c r="D212" s="31"/>
      <c r="E212" s="31"/>
      <c r="F212" s="31"/>
      <c r="G212" s="31"/>
      <c r="H212" s="31"/>
      <c r="I212" s="31"/>
      <c r="J212" s="31"/>
      <c r="K212" s="31"/>
      <c r="L212" s="31"/>
    </row>
    <row r="214" spans="1:12" ht="19" x14ac:dyDescent="0.25">
      <c r="F214" s="25" t="s">
        <v>542</v>
      </c>
    </row>
    <row r="216" spans="1:12" x14ac:dyDescent="0.2">
      <c r="A216" s="33">
        <v>10</v>
      </c>
      <c r="B216" s="28" t="s">
        <v>1955</v>
      </c>
      <c r="C216" s="28"/>
      <c r="D216" s="28"/>
      <c r="E216" s="28"/>
      <c r="F216" s="28"/>
      <c r="G216" s="28"/>
      <c r="H216" s="28"/>
      <c r="I216" s="28"/>
      <c r="J216" s="28"/>
      <c r="K216" s="28"/>
      <c r="L216" s="28"/>
    </row>
    <row r="217" spans="1:12" x14ac:dyDescent="0.2">
      <c r="A217" s="33"/>
      <c r="B217" s="28"/>
      <c r="C217" s="28"/>
      <c r="D217" s="28"/>
      <c r="E217" s="28"/>
      <c r="F217" s="28"/>
      <c r="G217" s="28"/>
      <c r="H217" s="28"/>
      <c r="I217" s="28"/>
      <c r="J217" s="28"/>
      <c r="K217" s="28"/>
      <c r="L217" s="28"/>
    </row>
    <row r="220" spans="1:12" ht="16" thickBot="1" x14ac:dyDescent="0.25"/>
    <row r="221" spans="1:12" ht="16" thickBot="1" x14ac:dyDescent="0.25">
      <c r="A221" s="12" t="s">
        <v>333</v>
      </c>
      <c r="C221" s="17">
        <f>COUNTIFS('Financial_Services '!E2:E1501,"Public",'Financial_Services '!H2:H1501,"&gt;25000")</f>
        <v>17</v>
      </c>
    </row>
    <row r="224" spans="1:12" x14ac:dyDescent="0.2">
      <c r="B224" s="29" t="s">
        <v>1906</v>
      </c>
      <c r="C224" s="29"/>
      <c r="D224" s="29"/>
      <c r="E224" s="29"/>
      <c r="F224" s="29"/>
      <c r="G224" s="29"/>
      <c r="H224" s="29"/>
      <c r="I224" s="29"/>
      <c r="J224" s="29"/>
      <c r="K224" s="29"/>
      <c r="L224" s="29"/>
    </row>
    <row r="225" spans="2:12" x14ac:dyDescent="0.2">
      <c r="B225" s="29"/>
      <c r="C225" s="29"/>
      <c r="D225" s="29"/>
      <c r="E225" s="29"/>
      <c r="F225" s="29"/>
      <c r="G225" s="29"/>
      <c r="H225" s="29"/>
      <c r="I225" s="29"/>
      <c r="J225" s="29"/>
      <c r="K225" s="29"/>
      <c r="L225" s="29"/>
    </row>
    <row r="226" spans="2:12" x14ac:dyDescent="0.2">
      <c r="B226" s="29"/>
      <c r="C226" s="29"/>
      <c r="D226" s="29"/>
      <c r="E226" s="29"/>
      <c r="F226" s="29"/>
      <c r="G226" s="29"/>
      <c r="H226" s="29"/>
      <c r="I226" s="29"/>
      <c r="J226" s="29"/>
      <c r="K226" s="29"/>
      <c r="L226" s="29"/>
    </row>
    <row r="227" spans="2:12" x14ac:dyDescent="0.2">
      <c r="B227" s="29"/>
      <c r="C227" s="29"/>
      <c r="D227" s="29"/>
      <c r="E227" s="29"/>
      <c r="F227" s="29"/>
      <c r="G227" s="29"/>
      <c r="H227" s="29"/>
      <c r="I227" s="29"/>
      <c r="J227" s="29"/>
      <c r="K227" s="29"/>
      <c r="L227" s="29"/>
    </row>
    <row r="228" spans="2:12" x14ac:dyDescent="0.2">
      <c r="B228" s="29"/>
      <c r="C228" s="29"/>
      <c r="D228" s="29"/>
      <c r="E228" s="29"/>
      <c r="F228" s="29"/>
      <c r="G228" s="29"/>
      <c r="H228" s="29"/>
      <c r="I228" s="29"/>
      <c r="J228" s="29"/>
      <c r="K228" s="29"/>
      <c r="L228" s="29"/>
    </row>
    <row r="229" spans="2:12" x14ac:dyDescent="0.2">
      <c r="B229" s="29"/>
      <c r="C229" s="29"/>
      <c r="D229" s="29"/>
      <c r="E229" s="29"/>
      <c r="F229" s="29"/>
      <c r="G229" s="29"/>
      <c r="H229" s="29"/>
      <c r="I229" s="29"/>
      <c r="J229" s="29"/>
      <c r="K229" s="29"/>
      <c r="L229" s="29"/>
    </row>
    <row r="230" spans="2:12" x14ac:dyDescent="0.2">
      <c r="B230" s="29"/>
      <c r="C230" s="29"/>
      <c r="D230" s="29"/>
      <c r="E230" s="29"/>
      <c r="F230" s="29"/>
      <c r="G230" s="29"/>
      <c r="H230" s="29"/>
      <c r="I230" s="29"/>
      <c r="J230" s="29"/>
      <c r="K230" s="29"/>
      <c r="L230" s="29"/>
    </row>
    <row r="231" spans="2:12" x14ac:dyDescent="0.2">
      <c r="B231" s="29"/>
      <c r="C231" s="29"/>
      <c r="D231" s="29"/>
      <c r="E231" s="29"/>
      <c r="F231" s="29"/>
      <c r="G231" s="29"/>
      <c r="H231" s="29"/>
      <c r="I231" s="29"/>
      <c r="J231" s="29"/>
      <c r="K231" s="29"/>
      <c r="L231" s="29"/>
    </row>
    <row r="232" spans="2:12" x14ac:dyDescent="0.2">
      <c r="B232" s="29"/>
      <c r="C232" s="29"/>
      <c r="D232" s="29"/>
      <c r="E232" s="29"/>
      <c r="F232" s="29"/>
      <c r="G232" s="29"/>
      <c r="H232" s="29"/>
      <c r="I232" s="29"/>
      <c r="J232" s="29"/>
      <c r="K232" s="29"/>
      <c r="L232" s="29"/>
    </row>
    <row r="233" spans="2:12" x14ac:dyDescent="0.2">
      <c r="B233" s="29"/>
      <c r="C233" s="29"/>
      <c r="D233" s="29"/>
      <c r="E233" s="29"/>
      <c r="F233" s="29"/>
      <c r="G233" s="29"/>
      <c r="H233" s="29"/>
      <c r="I233" s="29"/>
      <c r="J233" s="29"/>
      <c r="K233" s="29"/>
      <c r="L233" s="29"/>
    </row>
    <row r="234" spans="2:12" x14ac:dyDescent="0.2">
      <c r="B234" s="29"/>
      <c r="C234" s="29"/>
      <c r="D234" s="29"/>
      <c r="E234" s="29"/>
      <c r="F234" s="29"/>
      <c r="G234" s="29"/>
      <c r="H234" s="29"/>
      <c r="I234" s="29"/>
      <c r="J234" s="29"/>
      <c r="K234" s="29"/>
      <c r="L234" s="29"/>
    </row>
    <row r="235" spans="2:12" x14ac:dyDescent="0.2">
      <c r="B235" s="29"/>
      <c r="C235" s="29"/>
      <c r="D235" s="29"/>
      <c r="E235" s="29"/>
      <c r="F235" s="29"/>
      <c r="G235" s="29"/>
      <c r="H235" s="29"/>
      <c r="I235" s="29"/>
      <c r="J235" s="29"/>
      <c r="K235" s="29"/>
      <c r="L235" s="29"/>
    </row>
    <row r="236" spans="2:12" x14ac:dyDescent="0.2">
      <c r="B236" s="29"/>
      <c r="C236" s="29"/>
      <c r="D236" s="29"/>
      <c r="E236" s="29"/>
      <c r="F236" s="29"/>
      <c r="G236" s="29"/>
      <c r="H236" s="29"/>
      <c r="I236" s="29"/>
      <c r="J236" s="29"/>
      <c r="K236" s="29"/>
      <c r="L236" s="29"/>
    </row>
    <row r="237" spans="2:12" x14ac:dyDescent="0.2">
      <c r="B237" s="29"/>
      <c r="C237" s="29"/>
      <c r="D237" s="29"/>
      <c r="E237" s="29"/>
      <c r="F237" s="29"/>
      <c r="G237" s="29"/>
      <c r="H237" s="29"/>
      <c r="I237" s="29"/>
      <c r="J237" s="29"/>
      <c r="K237" s="29"/>
      <c r="L237" s="29"/>
    </row>
    <row r="241" spans="1:12" x14ac:dyDescent="0.2">
      <c r="A241" s="33">
        <v>11</v>
      </c>
      <c r="B241" s="28" t="s">
        <v>1956</v>
      </c>
      <c r="C241" s="28"/>
      <c r="D241" s="28"/>
      <c r="E241" s="28"/>
      <c r="F241" s="28"/>
      <c r="G241" s="28"/>
      <c r="H241" s="28"/>
      <c r="I241" s="28"/>
      <c r="J241" s="28"/>
      <c r="K241" s="28"/>
      <c r="L241" s="28"/>
    </row>
    <row r="242" spans="1:12" x14ac:dyDescent="0.2">
      <c r="A242" s="33"/>
      <c r="B242" s="28"/>
      <c r="C242" s="28"/>
      <c r="D242" s="28"/>
      <c r="E242" s="28"/>
      <c r="F242" s="28"/>
      <c r="G242" s="28"/>
      <c r="H242" s="28"/>
      <c r="I242" s="28"/>
      <c r="J242" s="28"/>
      <c r="K242" s="28"/>
      <c r="L242" s="28"/>
    </row>
    <row r="245" spans="1:12" ht="16" thickBot="1" x14ac:dyDescent="0.25"/>
    <row r="246" spans="1:12" ht="16" thickBot="1" x14ac:dyDescent="0.25">
      <c r="A246" s="12" t="s">
        <v>333</v>
      </c>
      <c r="C246" s="17">
        <f>COUNTIFS('Financial_Services '!E2:E1501,"Private",'Financial_Services '!C2:C1501,"&gt;4")</f>
        <v>414</v>
      </c>
    </row>
    <row r="249" spans="1:12" x14ac:dyDescent="0.2">
      <c r="B249" s="29" t="s">
        <v>1941</v>
      </c>
      <c r="C249" s="29"/>
      <c r="D249" s="29"/>
      <c r="E249" s="29"/>
      <c r="F249" s="29"/>
      <c r="G249" s="29"/>
      <c r="H249" s="29"/>
      <c r="I249" s="29"/>
      <c r="J249" s="29"/>
      <c r="K249" s="29"/>
      <c r="L249" s="29"/>
    </row>
    <row r="250" spans="1:12" x14ac:dyDescent="0.2">
      <c r="B250" s="29"/>
      <c r="C250" s="29"/>
      <c r="D250" s="29"/>
      <c r="E250" s="29"/>
      <c r="F250" s="29"/>
      <c r="G250" s="29"/>
      <c r="H250" s="29"/>
      <c r="I250" s="29"/>
      <c r="J250" s="29"/>
      <c r="K250" s="29"/>
      <c r="L250" s="29"/>
    </row>
    <row r="251" spans="1:12" x14ac:dyDescent="0.2">
      <c r="B251" s="29"/>
      <c r="C251" s="29"/>
      <c r="D251" s="29"/>
      <c r="E251" s="29"/>
      <c r="F251" s="29"/>
      <c r="G251" s="29"/>
      <c r="H251" s="29"/>
      <c r="I251" s="29"/>
      <c r="J251" s="29"/>
      <c r="K251" s="29"/>
      <c r="L251" s="29"/>
    </row>
    <row r="252" spans="1:12" x14ac:dyDescent="0.2">
      <c r="B252" s="29"/>
      <c r="C252" s="29"/>
      <c r="D252" s="29"/>
      <c r="E252" s="29"/>
      <c r="F252" s="29"/>
      <c r="G252" s="29"/>
      <c r="H252" s="29"/>
      <c r="I252" s="29"/>
      <c r="J252" s="29"/>
      <c r="K252" s="29"/>
      <c r="L252" s="29"/>
    </row>
    <row r="253" spans="1:12" x14ac:dyDescent="0.2">
      <c r="B253" s="29"/>
      <c r="C253" s="29"/>
      <c r="D253" s="29"/>
      <c r="E253" s="29"/>
      <c r="F253" s="29"/>
      <c r="G253" s="29"/>
      <c r="H253" s="29"/>
      <c r="I253" s="29"/>
      <c r="J253" s="29"/>
      <c r="K253" s="29"/>
      <c r="L253" s="29"/>
    </row>
    <row r="254" spans="1:12" x14ac:dyDescent="0.2">
      <c r="B254" s="29"/>
      <c r="C254" s="29"/>
      <c r="D254" s="29"/>
      <c r="E254" s="29"/>
      <c r="F254" s="29"/>
      <c r="G254" s="29"/>
      <c r="H254" s="29"/>
      <c r="I254" s="29"/>
      <c r="J254" s="29"/>
      <c r="K254" s="29"/>
      <c r="L254" s="29"/>
    </row>
    <row r="255" spans="1:12" x14ac:dyDescent="0.2">
      <c r="B255" s="29"/>
      <c r="C255" s="29"/>
      <c r="D255" s="29"/>
      <c r="E255" s="29"/>
      <c r="F255" s="29"/>
      <c r="G255" s="29"/>
      <c r="H255" s="29"/>
      <c r="I255" s="29"/>
      <c r="J255" s="29"/>
      <c r="K255" s="29"/>
      <c r="L255" s="29"/>
    </row>
    <row r="256" spans="1:12" x14ac:dyDescent="0.2">
      <c r="B256" s="29"/>
      <c r="C256" s="29"/>
      <c r="D256" s="29"/>
      <c r="E256" s="29"/>
      <c r="F256" s="29"/>
      <c r="G256" s="29"/>
      <c r="H256" s="29"/>
      <c r="I256" s="29"/>
      <c r="J256" s="29"/>
      <c r="K256" s="29"/>
      <c r="L256" s="29"/>
    </row>
    <row r="257" spans="1:12" x14ac:dyDescent="0.2">
      <c r="B257" s="29"/>
      <c r="C257" s="29"/>
      <c r="D257" s="29"/>
      <c r="E257" s="29"/>
      <c r="F257" s="29"/>
      <c r="G257" s="29"/>
      <c r="H257" s="29"/>
      <c r="I257" s="29"/>
      <c r="J257" s="29"/>
      <c r="K257" s="29"/>
      <c r="L257" s="29"/>
    </row>
    <row r="258" spans="1:12" x14ac:dyDescent="0.2">
      <c r="B258" s="29"/>
      <c r="C258" s="29"/>
      <c r="D258" s="29"/>
      <c r="E258" s="29"/>
      <c r="F258" s="29"/>
      <c r="G258" s="29"/>
      <c r="H258" s="29"/>
      <c r="I258" s="29"/>
      <c r="J258" s="29"/>
      <c r="K258" s="29"/>
      <c r="L258" s="29"/>
    </row>
    <row r="259" spans="1:12" x14ac:dyDescent="0.2">
      <c r="B259" s="29"/>
      <c r="C259" s="29"/>
      <c r="D259" s="29"/>
      <c r="E259" s="29"/>
      <c r="F259" s="29"/>
      <c r="G259" s="29"/>
      <c r="H259" s="29"/>
      <c r="I259" s="29"/>
      <c r="J259" s="29"/>
      <c r="K259" s="29"/>
      <c r="L259" s="29"/>
    </row>
    <row r="260" spans="1:12" x14ac:dyDescent="0.2">
      <c r="B260" s="29"/>
      <c r="C260" s="29"/>
      <c r="D260" s="29"/>
      <c r="E260" s="29"/>
      <c r="F260" s="29"/>
      <c r="G260" s="29"/>
      <c r="H260" s="29"/>
      <c r="I260" s="29"/>
      <c r="J260" s="29"/>
      <c r="K260" s="29"/>
      <c r="L260" s="29"/>
    </row>
    <row r="261" spans="1:12" x14ac:dyDescent="0.2">
      <c r="B261" s="29"/>
      <c r="C261" s="29"/>
      <c r="D261" s="29"/>
      <c r="E261" s="29"/>
      <c r="F261" s="29"/>
      <c r="G261" s="29"/>
      <c r="H261" s="29"/>
      <c r="I261" s="29"/>
      <c r="J261" s="29"/>
      <c r="K261" s="29"/>
      <c r="L261" s="29"/>
    </row>
    <row r="262" spans="1:12" x14ac:dyDescent="0.2">
      <c r="B262" s="29"/>
      <c r="C262" s="29"/>
      <c r="D262" s="29"/>
      <c r="E262" s="29"/>
      <c r="F262" s="29"/>
      <c r="G262" s="29"/>
      <c r="H262" s="29"/>
      <c r="I262" s="29"/>
      <c r="J262" s="29"/>
      <c r="K262" s="29"/>
      <c r="L262" s="29"/>
    </row>
    <row r="266" spans="1:12" x14ac:dyDescent="0.2">
      <c r="A266" s="33">
        <v>12</v>
      </c>
      <c r="B266" s="28" t="s">
        <v>1957</v>
      </c>
      <c r="C266" s="28"/>
      <c r="D266" s="28"/>
      <c r="E266" s="28"/>
      <c r="F266" s="28"/>
      <c r="G266" s="28"/>
      <c r="H266" s="28"/>
      <c r="I266" s="28"/>
      <c r="J266" s="28"/>
      <c r="K266" s="28"/>
      <c r="L266" s="28"/>
    </row>
    <row r="267" spans="1:12" x14ac:dyDescent="0.2">
      <c r="A267" s="33"/>
      <c r="B267" s="28"/>
      <c r="C267" s="28"/>
      <c r="D267" s="28"/>
      <c r="E267" s="28"/>
      <c r="F267" s="28"/>
      <c r="G267" s="28"/>
      <c r="H267" s="28"/>
      <c r="I267" s="28"/>
      <c r="J267" s="28"/>
      <c r="K267" s="28"/>
      <c r="L267" s="28"/>
    </row>
    <row r="270" spans="1:12" ht="16" thickBot="1" x14ac:dyDescent="0.25"/>
    <row r="271" spans="1:12" ht="16" thickBot="1" x14ac:dyDescent="0.25">
      <c r="A271" s="12" t="s">
        <v>333</v>
      </c>
      <c r="C271" s="17">
        <f>COUNTIFS('Financial_Services '!G2:G1501,"&gt;=20years old",'Financial_Services '!F2:F1501,"Hyderabad")</f>
        <v>36</v>
      </c>
    </row>
    <row r="274" spans="2:12" x14ac:dyDescent="0.2">
      <c r="B274" s="29" t="s">
        <v>1907</v>
      </c>
      <c r="C274" s="29"/>
      <c r="D274" s="29"/>
      <c r="E274" s="29"/>
      <c r="F274" s="29"/>
      <c r="G274" s="29"/>
      <c r="H274" s="29"/>
      <c r="I274" s="29"/>
      <c r="J274" s="29"/>
      <c r="K274" s="29"/>
      <c r="L274" s="29"/>
    </row>
    <row r="275" spans="2:12" x14ac:dyDescent="0.2">
      <c r="B275" s="29"/>
      <c r="C275" s="29"/>
      <c r="D275" s="29"/>
      <c r="E275" s="29"/>
      <c r="F275" s="29"/>
      <c r="G275" s="29"/>
      <c r="H275" s="29"/>
      <c r="I275" s="29"/>
      <c r="J275" s="29"/>
      <c r="K275" s="29"/>
      <c r="L275" s="29"/>
    </row>
    <row r="276" spans="2:12" x14ac:dyDescent="0.2">
      <c r="B276" s="29"/>
      <c r="C276" s="29"/>
      <c r="D276" s="29"/>
      <c r="E276" s="29"/>
      <c r="F276" s="29"/>
      <c r="G276" s="29"/>
      <c r="H276" s="29"/>
      <c r="I276" s="29"/>
      <c r="J276" s="29"/>
      <c r="K276" s="29"/>
      <c r="L276" s="29"/>
    </row>
    <row r="277" spans="2:12" x14ac:dyDescent="0.2">
      <c r="B277" s="29"/>
      <c r="C277" s="29"/>
      <c r="D277" s="29"/>
      <c r="E277" s="29"/>
      <c r="F277" s="29"/>
      <c r="G277" s="29"/>
      <c r="H277" s="29"/>
      <c r="I277" s="29"/>
      <c r="J277" s="29"/>
      <c r="K277" s="29"/>
      <c r="L277" s="29"/>
    </row>
    <row r="278" spans="2:12" x14ac:dyDescent="0.2">
      <c r="B278" s="29"/>
      <c r="C278" s="29"/>
      <c r="D278" s="29"/>
      <c r="E278" s="29"/>
      <c r="F278" s="29"/>
      <c r="G278" s="29"/>
      <c r="H278" s="29"/>
      <c r="I278" s="29"/>
      <c r="J278" s="29"/>
      <c r="K278" s="29"/>
      <c r="L278" s="29"/>
    </row>
    <row r="279" spans="2:12" x14ac:dyDescent="0.2">
      <c r="B279" s="29"/>
      <c r="C279" s="29"/>
      <c r="D279" s="29"/>
      <c r="E279" s="29"/>
      <c r="F279" s="29"/>
      <c r="G279" s="29"/>
      <c r="H279" s="29"/>
      <c r="I279" s="29"/>
      <c r="J279" s="29"/>
      <c r="K279" s="29"/>
      <c r="L279" s="29"/>
    </row>
    <row r="280" spans="2:12" x14ac:dyDescent="0.2">
      <c r="B280" s="29"/>
      <c r="C280" s="29"/>
      <c r="D280" s="29"/>
      <c r="E280" s="29"/>
      <c r="F280" s="29"/>
      <c r="G280" s="29"/>
      <c r="H280" s="29"/>
      <c r="I280" s="29"/>
      <c r="J280" s="29"/>
      <c r="K280" s="29"/>
      <c r="L280" s="29"/>
    </row>
    <row r="281" spans="2:12" x14ac:dyDescent="0.2">
      <c r="B281" s="29"/>
      <c r="C281" s="29"/>
      <c r="D281" s="29"/>
      <c r="E281" s="29"/>
      <c r="F281" s="29"/>
      <c r="G281" s="29"/>
      <c r="H281" s="29"/>
      <c r="I281" s="29"/>
      <c r="J281" s="29"/>
      <c r="K281" s="29"/>
      <c r="L281" s="29"/>
    </row>
    <row r="282" spans="2:12" x14ac:dyDescent="0.2">
      <c r="B282" s="29"/>
      <c r="C282" s="29"/>
      <c r="D282" s="29"/>
      <c r="E282" s="29"/>
      <c r="F282" s="29"/>
      <c r="G282" s="29"/>
      <c r="H282" s="29"/>
      <c r="I282" s="29"/>
      <c r="J282" s="29"/>
      <c r="K282" s="29"/>
      <c r="L282" s="29"/>
    </row>
    <row r="283" spans="2:12" x14ac:dyDescent="0.2">
      <c r="B283" s="29"/>
      <c r="C283" s="29"/>
      <c r="D283" s="29"/>
      <c r="E283" s="29"/>
      <c r="F283" s="29"/>
      <c r="G283" s="29"/>
      <c r="H283" s="29"/>
      <c r="I283" s="29"/>
      <c r="J283" s="29"/>
      <c r="K283" s="29"/>
      <c r="L283" s="29"/>
    </row>
    <row r="284" spans="2:12" x14ac:dyDescent="0.2">
      <c r="B284" s="29"/>
      <c r="C284" s="29"/>
      <c r="D284" s="29"/>
      <c r="E284" s="29"/>
      <c r="F284" s="29"/>
      <c r="G284" s="29"/>
      <c r="H284" s="29"/>
      <c r="I284" s="29"/>
      <c r="J284" s="29"/>
      <c r="K284" s="29"/>
      <c r="L284" s="29"/>
    </row>
    <row r="285" spans="2:12" x14ac:dyDescent="0.2">
      <c r="B285" s="29"/>
      <c r="C285" s="29"/>
      <c r="D285" s="29"/>
      <c r="E285" s="29"/>
      <c r="F285" s="29"/>
      <c r="G285" s="29"/>
      <c r="H285" s="29"/>
      <c r="I285" s="29"/>
      <c r="J285" s="29"/>
      <c r="K285" s="29"/>
      <c r="L285" s="29"/>
    </row>
    <row r="286" spans="2:12" x14ac:dyDescent="0.2">
      <c r="B286" s="29"/>
      <c r="C286" s="29"/>
      <c r="D286" s="29"/>
      <c r="E286" s="29"/>
      <c r="F286" s="29"/>
      <c r="G286" s="29"/>
      <c r="H286" s="29"/>
      <c r="I286" s="29"/>
      <c r="J286" s="29"/>
      <c r="K286" s="29"/>
      <c r="L286" s="29"/>
    </row>
    <row r="287" spans="2:12" x14ac:dyDescent="0.2">
      <c r="B287" s="29"/>
      <c r="C287" s="29"/>
      <c r="D287" s="29"/>
      <c r="E287" s="29"/>
      <c r="F287" s="29"/>
      <c r="G287" s="29"/>
      <c r="H287" s="29"/>
      <c r="I287" s="29"/>
      <c r="J287" s="29"/>
      <c r="K287" s="29"/>
      <c r="L287" s="29"/>
    </row>
    <row r="291" spans="1:12" x14ac:dyDescent="0.2">
      <c r="A291" s="33">
        <v>13</v>
      </c>
      <c r="B291" s="28" t="s">
        <v>1958</v>
      </c>
      <c r="C291" s="28"/>
      <c r="D291" s="28"/>
      <c r="E291" s="28"/>
      <c r="F291" s="28"/>
      <c r="G291" s="28"/>
      <c r="H291" s="28"/>
      <c r="I291" s="28"/>
      <c r="J291" s="28"/>
      <c r="K291" s="28"/>
      <c r="L291" s="28"/>
    </row>
    <row r="292" spans="1:12" x14ac:dyDescent="0.2">
      <c r="A292" s="33"/>
      <c r="B292" s="28"/>
      <c r="C292" s="28"/>
      <c r="D292" s="28"/>
      <c r="E292" s="28"/>
      <c r="F292" s="28"/>
      <c r="G292" s="28"/>
      <c r="H292" s="28"/>
      <c r="I292" s="28"/>
      <c r="J292" s="28"/>
      <c r="K292" s="28"/>
      <c r="L292" s="28"/>
    </row>
    <row r="295" spans="1:12" ht="16" thickBot="1" x14ac:dyDescent="0.25"/>
    <row r="296" spans="1:12" ht="16" thickBot="1" x14ac:dyDescent="0.25">
      <c r="A296" s="12" t="s">
        <v>333</v>
      </c>
      <c r="C296" s="17">
        <f>COUNTIFS('Financial_Services '!E2:E1501,"JV",'Financial_Services '!C2:C1501,"=4.2")</f>
        <v>1</v>
      </c>
    </row>
    <row r="299" spans="1:12" x14ac:dyDescent="0.2">
      <c r="B299" s="29" t="s">
        <v>1942</v>
      </c>
      <c r="C299" s="29"/>
      <c r="D299" s="29"/>
      <c r="E299" s="29"/>
      <c r="F299" s="29"/>
      <c r="G299" s="29"/>
      <c r="H299" s="29"/>
      <c r="I299" s="29"/>
      <c r="J299" s="29"/>
      <c r="K299" s="29"/>
      <c r="L299" s="29"/>
    </row>
    <row r="300" spans="1:12" x14ac:dyDescent="0.2">
      <c r="B300" s="29"/>
      <c r="C300" s="29"/>
      <c r="D300" s="29"/>
      <c r="E300" s="29"/>
      <c r="F300" s="29"/>
      <c r="G300" s="29"/>
      <c r="H300" s="29"/>
      <c r="I300" s="29"/>
      <c r="J300" s="29"/>
      <c r="K300" s="29"/>
      <c r="L300" s="29"/>
    </row>
    <row r="301" spans="1:12" x14ac:dyDescent="0.2">
      <c r="B301" s="29"/>
      <c r="C301" s="29"/>
      <c r="D301" s="29"/>
      <c r="E301" s="29"/>
      <c r="F301" s="29"/>
      <c r="G301" s="29"/>
      <c r="H301" s="29"/>
      <c r="I301" s="29"/>
      <c r="J301" s="29"/>
      <c r="K301" s="29"/>
      <c r="L301" s="29"/>
    </row>
    <row r="302" spans="1:12" x14ac:dyDescent="0.2">
      <c r="B302" s="29"/>
      <c r="C302" s="29"/>
      <c r="D302" s="29"/>
      <c r="E302" s="29"/>
      <c r="F302" s="29"/>
      <c r="G302" s="29"/>
      <c r="H302" s="29"/>
      <c r="I302" s="29"/>
      <c r="J302" s="29"/>
      <c r="K302" s="29"/>
      <c r="L302" s="29"/>
    </row>
    <row r="303" spans="1:12" x14ac:dyDescent="0.2">
      <c r="B303" s="29"/>
      <c r="C303" s="29"/>
      <c r="D303" s="29"/>
      <c r="E303" s="29"/>
      <c r="F303" s="29"/>
      <c r="G303" s="29"/>
      <c r="H303" s="29"/>
      <c r="I303" s="29"/>
      <c r="J303" s="29"/>
      <c r="K303" s="29"/>
      <c r="L303" s="29"/>
    </row>
    <row r="304" spans="1:12" x14ac:dyDescent="0.2">
      <c r="B304" s="29"/>
      <c r="C304" s="29"/>
      <c r="D304" s="29"/>
      <c r="E304" s="29"/>
      <c r="F304" s="29"/>
      <c r="G304" s="29"/>
      <c r="H304" s="29"/>
      <c r="I304" s="29"/>
      <c r="J304" s="29"/>
      <c r="K304" s="29"/>
      <c r="L304" s="29"/>
    </row>
    <row r="305" spans="1:12" x14ac:dyDescent="0.2">
      <c r="B305" s="29"/>
      <c r="C305" s="29"/>
      <c r="D305" s="29"/>
      <c r="E305" s="29"/>
      <c r="F305" s="29"/>
      <c r="G305" s="29"/>
      <c r="H305" s="29"/>
      <c r="I305" s="29"/>
      <c r="J305" s="29"/>
      <c r="K305" s="29"/>
      <c r="L305" s="29"/>
    </row>
    <row r="306" spans="1:12" x14ac:dyDescent="0.2">
      <c r="B306" s="29"/>
      <c r="C306" s="29"/>
      <c r="D306" s="29"/>
      <c r="E306" s="29"/>
      <c r="F306" s="29"/>
      <c r="G306" s="29"/>
      <c r="H306" s="29"/>
      <c r="I306" s="29"/>
      <c r="J306" s="29"/>
      <c r="K306" s="29"/>
      <c r="L306" s="29"/>
    </row>
    <row r="307" spans="1:12" x14ac:dyDescent="0.2">
      <c r="B307" s="29"/>
      <c r="C307" s="29"/>
      <c r="D307" s="29"/>
      <c r="E307" s="29"/>
      <c r="F307" s="29"/>
      <c r="G307" s="29"/>
      <c r="H307" s="29"/>
      <c r="I307" s="29"/>
      <c r="J307" s="29"/>
      <c r="K307" s="29"/>
      <c r="L307" s="29"/>
    </row>
    <row r="308" spans="1:12" x14ac:dyDescent="0.2">
      <c r="B308" s="29"/>
      <c r="C308" s="29"/>
      <c r="D308" s="29"/>
      <c r="E308" s="29"/>
      <c r="F308" s="29"/>
      <c r="G308" s="29"/>
      <c r="H308" s="29"/>
      <c r="I308" s="29"/>
      <c r="J308" s="29"/>
      <c r="K308" s="29"/>
      <c r="L308" s="29"/>
    </row>
    <row r="309" spans="1:12" x14ac:dyDescent="0.2">
      <c r="B309" s="29"/>
      <c r="C309" s="29"/>
      <c r="D309" s="29"/>
      <c r="E309" s="29"/>
      <c r="F309" s="29"/>
      <c r="G309" s="29"/>
      <c r="H309" s="29"/>
      <c r="I309" s="29"/>
      <c r="J309" s="29"/>
      <c r="K309" s="29"/>
      <c r="L309" s="29"/>
    </row>
    <row r="310" spans="1:12" x14ac:dyDescent="0.2">
      <c r="B310" s="29"/>
      <c r="C310" s="29"/>
      <c r="D310" s="29"/>
      <c r="E310" s="29"/>
      <c r="F310" s="29"/>
      <c r="G310" s="29"/>
      <c r="H310" s="29"/>
      <c r="I310" s="29"/>
      <c r="J310" s="29"/>
      <c r="K310" s="29"/>
      <c r="L310" s="29"/>
    </row>
    <row r="311" spans="1:12" x14ac:dyDescent="0.2">
      <c r="B311" s="29"/>
      <c r="C311" s="29"/>
      <c r="D311" s="29"/>
      <c r="E311" s="29"/>
      <c r="F311" s="29"/>
      <c r="G311" s="29"/>
      <c r="H311" s="29"/>
      <c r="I311" s="29"/>
      <c r="J311" s="29"/>
      <c r="K311" s="29"/>
      <c r="L311" s="29"/>
    </row>
    <row r="312" spans="1:12" x14ac:dyDescent="0.2">
      <c r="B312" s="29"/>
      <c r="C312" s="29"/>
      <c r="D312" s="29"/>
      <c r="E312" s="29"/>
      <c r="F312" s="29"/>
      <c r="G312" s="29"/>
      <c r="H312" s="29"/>
      <c r="I312" s="29"/>
      <c r="J312" s="29"/>
      <c r="K312" s="29"/>
      <c r="L312" s="29"/>
    </row>
    <row r="316" spans="1:12" x14ac:dyDescent="0.2">
      <c r="A316" s="33">
        <v>14</v>
      </c>
      <c r="B316" s="28" t="s">
        <v>1959</v>
      </c>
      <c r="C316" s="28"/>
      <c r="D316" s="28"/>
      <c r="E316" s="28"/>
      <c r="F316" s="28"/>
      <c r="G316" s="28"/>
      <c r="H316" s="28"/>
      <c r="I316" s="28"/>
      <c r="J316" s="28"/>
      <c r="K316" s="28"/>
      <c r="L316" s="28"/>
    </row>
    <row r="317" spans="1:12" x14ac:dyDescent="0.2">
      <c r="A317" s="33"/>
      <c r="B317" s="28"/>
      <c r="C317" s="28"/>
      <c r="D317" s="28"/>
      <c r="E317" s="28"/>
      <c r="F317" s="28"/>
      <c r="G317" s="28"/>
      <c r="H317" s="28"/>
      <c r="I317" s="28"/>
      <c r="J317" s="28"/>
      <c r="K317" s="28"/>
      <c r="L317" s="28"/>
    </row>
    <row r="320" spans="1:12" ht="16" thickBot="1" x14ac:dyDescent="0.25"/>
    <row r="321" spans="1:12" ht="16" thickBot="1" x14ac:dyDescent="0.25">
      <c r="A321" s="12" t="s">
        <v>333</v>
      </c>
      <c r="C321" s="17">
        <f>COUNTIFS('Financial_Services '!D2:D1501,"&lt;5000",'Financial_Services '!F2:F1501,"Chennai")</f>
        <v>71</v>
      </c>
    </row>
    <row r="324" spans="1:12" x14ac:dyDescent="0.2">
      <c r="B324" s="29" t="s">
        <v>1908</v>
      </c>
      <c r="C324" s="29"/>
      <c r="D324" s="29"/>
      <c r="E324" s="29"/>
      <c r="F324" s="29"/>
      <c r="G324" s="29"/>
      <c r="H324" s="29"/>
      <c r="I324" s="29"/>
      <c r="J324" s="29"/>
      <c r="K324" s="29"/>
      <c r="L324" s="29"/>
    </row>
    <row r="325" spans="1:12" x14ac:dyDescent="0.2">
      <c r="B325" s="29"/>
      <c r="C325" s="29"/>
      <c r="D325" s="29"/>
      <c r="E325" s="29"/>
      <c r="F325" s="29"/>
      <c r="G325" s="29"/>
      <c r="H325" s="29"/>
      <c r="I325" s="29"/>
      <c r="J325" s="29"/>
      <c r="K325" s="29"/>
      <c r="L325" s="29"/>
    </row>
    <row r="326" spans="1:12" x14ac:dyDescent="0.2">
      <c r="B326" s="29"/>
      <c r="C326" s="29"/>
      <c r="D326" s="29"/>
      <c r="E326" s="29"/>
      <c r="F326" s="29"/>
      <c r="G326" s="29"/>
      <c r="H326" s="29"/>
      <c r="I326" s="29"/>
      <c r="J326" s="29"/>
      <c r="K326" s="29"/>
      <c r="L326" s="29"/>
    </row>
    <row r="327" spans="1:12" x14ac:dyDescent="0.2">
      <c r="B327" s="29"/>
      <c r="C327" s="29"/>
      <c r="D327" s="29"/>
      <c r="E327" s="29"/>
      <c r="F327" s="29"/>
      <c r="G327" s="29"/>
      <c r="H327" s="29"/>
      <c r="I327" s="29"/>
      <c r="J327" s="29"/>
      <c r="K327" s="29"/>
      <c r="L327" s="29"/>
    </row>
    <row r="328" spans="1:12" x14ac:dyDescent="0.2">
      <c r="B328" s="29"/>
      <c r="C328" s="29"/>
      <c r="D328" s="29"/>
      <c r="E328" s="29"/>
      <c r="F328" s="29"/>
      <c r="G328" s="29"/>
      <c r="H328" s="29"/>
      <c r="I328" s="29"/>
      <c r="J328" s="29"/>
      <c r="K328" s="29"/>
      <c r="L328" s="29"/>
    </row>
    <row r="329" spans="1:12" x14ac:dyDescent="0.2">
      <c r="B329" s="29"/>
      <c r="C329" s="29"/>
      <c r="D329" s="29"/>
      <c r="E329" s="29"/>
      <c r="F329" s="29"/>
      <c r="G329" s="29"/>
      <c r="H329" s="29"/>
      <c r="I329" s="29"/>
      <c r="J329" s="29"/>
      <c r="K329" s="29"/>
      <c r="L329" s="29"/>
    </row>
    <row r="330" spans="1:12" x14ac:dyDescent="0.2">
      <c r="B330" s="29"/>
      <c r="C330" s="29"/>
      <c r="D330" s="29"/>
      <c r="E330" s="29"/>
      <c r="F330" s="29"/>
      <c r="G330" s="29"/>
      <c r="H330" s="29"/>
      <c r="I330" s="29"/>
      <c r="J330" s="29"/>
      <c r="K330" s="29"/>
      <c r="L330" s="29"/>
    </row>
    <row r="331" spans="1:12" x14ac:dyDescent="0.2">
      <c r="B331" s="29"/>
      <c r="C331" s="29"/>
      <c r="D331" s="29"/>
      <c r="E331" s="29"/>
      <c r="F331" s="29"/>
      <c r="G331" s="29"/>
      <c r="H331" s="29"/>
      <c r="I331" s="29"/>
      <c r="J331" s="29"/>
      <c r="K331" s="29"/>
      <c r="L331" s="29"/>
    </row>
    <row r="332" spans="1:12" x14ac:dyDescent="0.2">
      <c r="B332" s="29"/>
      <c r="C332" s="29"/>
      <c r="D332" s="29"/>
      <c r="E332" s="29"/>
      <c r="F332" s="29"/>
      <c r="G332" s="29"/>
      <c r="H332" s="29"/>
      <c r="I332" s="29"/>
      <c r="J332" s="29"/>
      <c r="K332" s="29"/>
      <c r="L332" s="29"/>
    </row>
    <row r="333" spans="1:12" x14ac:dyDescent="0.2">
      <c r="B333" s="29"/>
      <c r="C333" s="29"/>
      <c r="D333" s="29"/>
      <c r="E333" s="29"/>
      <c r="F333" s="29"/>
      <c r="G333" s="29"/>
      <c r="H333" s="29"/>
      <c r="I333" s="29"/>
      <c r="J333" s="29"/>
      <c r="K333" s="29"/>
      <c r="L333" s="29"/>
    </row>
    <row r="334" spans="1:12" x14ac:dyDescent="0.2">
      <c r="B334" s="29"/>
      <c r="C334" s="29"/>
      <c r="D334" s="29"/>
      <c r="E334" s="29"/>
      <c r="F334" s="29"/>
      <c r="G334" s="29"/>
      <c r="H334" s="29"/>
      <c r="I334" s="29"/>
      <c r="J334" s="29"/>
      <c r="K334" s="29"/>
      <c r="L334" s="29"/>
    </row>
    <row r="335" spans="1:12" x14ac:dyDescent="0.2">
      <c r="B335" s="29"/>
      <c r="C335" s="29"/>
      <c r="D335" s="29"/>
      <c r="E335" s="29"/>
      <c r="F335" s="29"/>
      <c r="G335" s="29"/>
      <c r="H335" s="29"/>
      <c r="I335" s="29"/>
      <c r="J335" s="29"/>
      <c r="K335" s="29"/>
      <c r="L335" s="29"/>
    </row>
    <row r="336" spans="1:12" x14ac:dyDescent="0.2">
      <c r="B336" s="29"/>
      <c r="C336" s="29"/>
      <c r="D336" s="29"/>
      <c r="E336" s="29"/>
      <c r="F336" s="29"/>
      <c r="G336" s="29"/>
      <c r="H336" s="29"/>
      <c r="I336" s="29"/>
      <c r="J336" s="29"/>
      <c r="K336" s="29"/>
      <c r="L336" s="29"/>
    </row>
    <row r="337" spans="1:12" x14ac:dyDescent="0.2">
      <c r="B337" s="29"/>
      <c r="C337" s="29"/>
      <c r="D337" s="29"/>
      <c r="E337" s="29"/>
      <c r="F337" s="29"/>
      <c r="G337" s="29"/>
      <c r="H337" s="29"/>
      <c r="I337" s="29"/>
      <c r="J337" s="29"/>
      <c r="K337" s="29"/>
      <c r="L337" s="29"/>
    </row>
    <row r="340" spans="1:12" ht="19" x14ac:dyDescent="0.25">
      <c r="F340" s="25" t="s">
        <v>543</v>
      </c>
    </row>
    <row r="342" spans="1:12" x14ac:dyDescent="0.2">
      <c r="A342" s="33">
        <v>15</v>
      </c>
      <c r="B342" s="28" t="s">
        <v>1963</v>
      </c>
      <c r="C342" s="28"/>
      <c r="D342" s="28"/>
      <c r="E342" s="28"/>
      <c r="F342" s="28"/>
      <c r="G342" s="28"/>
      <c r="H342" s="28"/>
      <c r="I342" s="28"/>
      <c r="J342" s="28"/>
      <c r="K342" s="28"/>
      <c r="L342" s="28"/>
    </row>
    <row r="343" spans="1:12" x14ac:dyDescent="0.2">
      <c r="A343" s="33"/>
      <c r="B343" s="28"/>
      <c r="C343" s="28"/>
      <c r="D343" s="28"/>
      <c r="E343" s="28"/>
      <c r="F343" s="28"/>
      <c r="G343" s="28"/>
      <c r="H343" s="28"/>
      <c r="I343" s="28"/>
      <c r="J343" s="28"/>
      <c r="K343" s="28"/>
      <c r="L343" s="28"/>
    </row>
    <row r="346" spans="1:12" ht="16" thickBot="1" x14ac:dyDescent="0.25"/>
    <row r="347" spans="1:12" ht="16" thickBot="1" x14ac:dyDescent="0.25">
      <c r="A347" s="12" t="s">
        <v>333</v>
      </c>
      <c r="C347" s="19">
        <f>AVERAGE('Financial_Services '!C2:C1501)</f>
        <v>3.8432666666666671</v>
      </c>
    </row>
    <row r="350" spans="1:12" x14ac:dyDescent="0.2">
      <c r="B350" s="32" t="s">
        <v>1909</v>
      </c>
      <c r="C350" s="32"/>
      <c r="D350" s="32"/>
      <c r="E350" s="32"/>
      <c r="F350" s="32"/>
      <c r="G350" s="32"/>
      <c r="H350" s="32"/>
      <c r="I350" s="32"/>
      <c r="J350" s="32"/>
      <c r="K350" s="32"/>
      <c r="L350" s="32"/>
    </row>
    <row r="351" spans="1:12" x14ac:dyDescent="0.2">
      <c r="B351" s="32"/>
      <c r="C351" s="32"/>
      <c r="D351" s="32"/>
      <c r="E351" s="32"/>
      <c r="F351" s="32"/>
      <c r="G351" s="32"/>
      <c r="H351" s="32"/>
      <c r="I351" s="32"/>
      <c r="J351" s="32"/>
      <c r="K351" s="32"/>
      <c r="L351" s="32"/>
    </row>
    <row r="352" spans="1:12" x14ac:dyDescent="0.2">
      <c r="B352" s="32"/>
      <c r="C352" s="32"/>
      <c r="D352" s="32"/>
      <c r="E352" s="32"/>
      <c r="F352" s="32"/>
      <c r="G352" s="32"/>
      <c r="H352" s="32"/>
      <c r="I352" s="32"/>
      <c r="J352" s="32"/>
      <c r="K352" s="32"/>
      <c r="L352" s="32"/>
    </row>
    <row r="353" spans="1:12" x14ac:dyDescent="0.2">
      <c r="B353" s="32"/>
      <c r="C353" s="32"/>
      <c r="D353" s="32"/>
      <c r="E353" s="32"/>
      <c r="F353" s="32"/>
      <c r="G353" s="32"/>
      <c r="H353" s="32"/>
      <c r="I353" s="32"/>
      <c r="J353" s="32"/>
      <c r="K353" s="32"/>
      <c r="L353" s="32"/>
    </row>
    <row r="354" spans="1:12" x14ac:dyDescent="0.2">
      <c r="B354" s="32"/>
      <c r="C354" s="32"/>
      <c r="D354" s="32"/>
      <c r="E354" s="32"/>
      <c r="F354" s="32"/>
      <c r="G354" s="32"/>
      <c r="H354" s="32"/>
      <c r="I354" s="32"/>
      <c r="J354" s="32"/>
      <c r="K354" s="32"/>
      <c r="L354" s="32"/>
    </row>
    <row r="355" spans="1:12" x14ac:dyDescent="0.2">
      <c r="B355" s="32"/>
      <c r="C355" s="32"/>
      <c r="D355" s="32"/>
      <c r="E355" s="32"/>
      <c r="F355" s="32"/>
      <c r="G355" s="32"/>
      <c r="H355" s="32"/>
      <c r="I355" s="32"/>
      <c r="J355" s="32"/>
      <c r="K355" s="32"/>
      <c r="L355" s="32"/>
    </row>
    <row r="356" spans="1:12" x14ac:dyDescent="0.2">
      <c r="B356" s="32"/>
      <c r="C356" s="32"/>
      <c r="D356" s="32"/>
      <c r="E356" s="32"/>
      <c r="F356" s="32"/>
      <c r="G356" s="32"/>
      <c r="H356" s="32"/>
      <c r="I356" s="32"/>
      <c r="J356" s="32"/>
      <c r="K356" s="32"/>
      <c r="L356" s="32"/>
    </row>
    <row r="357" spans="1:12" x14ac:dyDescent="0.2">
      <c r="B357" s="32"/>
      <c r="C357" s="32"/>
      <c r="D357" s="32"/>
      <c r="E357" s="32"/>
      <c r="F357" s="32"/>
      <c r="G357" s="32"/>
      <c r="H357" s="32"/>
      <c r="I357" s="32"/>
      <c r="J357" s="32"/>
      <c r="K357" s="32"/>
      <c r="L357" s="32"/>
    </row>
    <row r="358" spans="1:12" x14ac:dyDescent="0.2">
      <c r="B358" s="32"/>
      <c r="C358" s="32"/>
      <c r="D358" s="32"/>
      <c r="E358" s="32"/>
      <c r="F358" s="32"/>
      <c r="G358" s="32"/>
      <c r="H358" s="32"/>
      <c r="I358" s="32"/>
      <c r="J358" s="32"/>
      <c r="K358" s="32"/>
      <c r="L358" s="32"/>
    </row>
    <row r="359" spans="1:12" x14ac:dyDescent="0.2">
      <c r="B359" s="32"/>
      <c r="C359" s="32"/>
      <c r="D359" s="32"/>
      <c r="E359" s="32"/>
      <c r="F359" s="32"/>
      <c r="G359" s="32"/>
      <c r="H359" s="32"/>
      <c r="I359" s="32"/>
      <c r="J359" s="32"/>
      <c r="K359" s="32"/>
      <c r="L359" s="32"/>
    </row>
    <row r="360" spans="1:12" x14ac:dyDescent="0.2">
      <c r="B360" s="32"/>
      <c r="C360" s="32"/>
      <c r="D360" s="32"/>
      <c r="E360" s="32"/>
      <c r="F360" s="32"/>
      <c r="G360" s="32"/>
      <c r="H360" s="32"/>
      <c r="I360" s="32"/>
      <c r="J360" s="32"/>
      <c r="K360" s="32"/>
      <c r="L360" s="32"/>
    </row>
    <row r="361" spans="1:12" x14ac:dyDescent="0.2">
      <c r="B361" s="32"/>
      <c r="C361" s="32"/>
      <c r="D361" s="32"/>
      <c r="E361" s="32"/>
      <c r="F361" s="32"/>
      <c r="G361" s="32"/>
      <c r="H361" s="32"/>
      <c r="I361" s="32"/>
      <c r="J361" s="32"/>
      <c r="K361" s="32"/>
      <c r="L361" s="32"/>
    </row>
    <row r="363" spans="1:12" ht="19" x14ac:dyDescent="0.25">
      <c r="F363" s="25" t="s">
        <v>544</v>
      </c>
    </row>
    <row r="365" spans="1:12" x14ac:dyDescent="0.2">
      <c r="A365" s="33">
        <v>16</v>
      </c>
      <c r="B365" s="28" t="s">
        <v>1910</v>
      </c>
      <c r="C365" s="28"/>
      <c r="D365" s="28"/>
      <c r="E365" s="28"/>
      <c r="F365" s="28"/>
      <c r="G365" s="28"/>
      <c r="H365" s="28"/>
      <c r="I365" s="28"/>
      <c r="J365" s="28"/>
      <c r="K365" s="28"/>
      <c r="L365" s="28"/>
    </row>
    <row r="366" spans="1:12" x14ac:dyDescent="0.2">
      <c r="A366" s="33"/>
      <c r="B366" s="28"/>
      <c r="C366" s="28"/>
      <c r="D366" s="28"/>
      <c r="E366" s="28"/>
      <c r="F366" s="28"/>
      <c r="G366" s="28"/>
      <c r="H366" s="28"/>
      <c r="I366" s="28"/>
      <c r="J366" s="28"/>
      <c r="K366" s="28"/>
      <c r="L366" s="28"/>
    </row>
    <row r="369" spans="1:12" ht="16" thickBot="1" x14ac:dyDescent="0.25"/>
    <row r="370" spans="1:12" ht="16" thickBot="1" x14ac:dyDescent="0.25">
      <c r="A370" s="12" t="s">
        <v>333</v>
      </c>
      <c r="C370" s="19">
        <f>AVERAGEIF('Financial_Services '!C2:C1501,"&gt;=4",'Financial_Services '!D2:D1501)</f>
        <v>497.03907380607814</v>
      </c>
    </row>
    <row r="373" spans="1:12" x14ac:dyDescent="0.2">
      <c r="B373" s="31" t="s">
        <v>1911</v>
      </c>
      <c r="C373" s="31"/>
      <c r="D373" s="31"/>
      <c r="E373" s="31"/>
      <c r="F373" s="31"/>
      <c r="G373" s="31"/>
      <c r="H373" s="31"/>
      <c r="I373" s="31"/>
      <c r="J373" s="31"/>
      <c r="K373" s="31"/>
      <c r="L373" s="31"/>
    </row>
    <row r="374" spans="1:12" x14ac:dyDescent="0.2">
      <c r="B374" s="31"/>
      <c r="C374" s="31"/>
      <c r="D374" s="31"/>
      <c r="E374" s="31"/>
      <c r="F374" s="31"/>
      <c r="G374" s="31"/>
      <c r="H374" s="31"/>
      <c r="I374" s="31"/>
      <c r="J374" s="31"/>
      <c r="K374" s="31"/>
      <c r="L374" s="31"/>
    </row>
    <row r="375" spans="1:12" x14ac:dyDescent="0.2">
      <c r="B375" s="31"/>
      <c r="C375" s="31"/>
      <c r="D375" s="31"/>
      <c r="E375" s="31"/>
      <c r="F375" s="31"/>
      <c r="G375" s="31"/>
      <c r="H375" s="31"/>
      <c r="I375" s="31"/>
      <c r="J375" s="31"/>
      <c r="K375" s="31"/>
      <c r="L375" s="31"/>
    </row>
    <row r="376" spans="1:12" x14ac:dyDescent="0.2">
      <c r="B376" s="31"/>
      <c r="C376" s="31"/>
      <c r="D376" s="31"/>
      <c r="E376" s="31"/>
      <c r="F376" s="31"/>
      <c r="G376" s="31"/>
      <c r="H376" s="31"/>
      <c r="I376" s="31"/>
      <c r="J376" s="31"/>
      <c r="K376" s="31"/>
      <c r="L376" s="31"/>
    </row>
    <row r="377" spans="1:12" x14ac:dyDescent="0.2">
      <c r="B377" s="31"/>
      <c r="C377" s="31"/>
      <c r="D377" s="31"/>
      <c r="E377" s="31"/>
      <c r="F377" s="31"/>
      <c r="G377" s="31"/>
      <c r="H377" s="31"/>
      <c r="I377" s="31"/>
      <c r="J377" s="31"/>
      <c r="K377" s="31"/>
      <c r="L377" s="31"/>
    </row>
    <row r="378" spans="1:12" x14ac:dyDescent="0.2">
      <c r="B378" s="31"/>
      <c r="C378" s="31"/>
      <c r="D378" s="31"/>
      <c r="E378" s="31"/>
      <c r="F378" s="31"/>
      <c r="G378" s="31"/>
      <c r="H378" s="31"/>
      <c r="I378" s="31"/>
      <c r="J378" s="31"/>
      <c r="K378" s="31"/>
      <c r="L378" s="31"/>
    </row>
    <row r="379" spans="1:12" x14ac:dyDescent="0.2">
      <c r="B379" s="31"/>
      <c r="C379" s="31"/>
      <c r="D379" s="31"/>
      <c r="E379" s="31"/>
      <c r="F379" s="31"/>
      <c r="G379" s="31"/>
      <c r="H379" s="31"/>
      <c r="I379" s="31"/>
      <c r="J379" s="31"/>
      <c r="K379" s="31"/>
      <c r="L379" s="31"/>
    </row>
    <row r="380" spans="1:12" x14ac:dyDescent="0.2">
      <c r="B380" s="31"/>
      <c r="C380" s="31"/>
      <c r="D380" s="31"/>
      <c r="E380" s="31"/>
      <c r="F380" s="31"/>
      <c r="G380" s="31"/>
      <c r="H380" s="31"/>
      <c r="I380" s="31"/>
      <c r="J380" s="31"/>
      <c r="K380" s="31"/>
      <c r="L380" s="31"/>
    </row>
    <row r="381" spans="1:12" x14ac:dyDescent="0.2">
      <c r="B381" s="31"/>
      <c r="C381" s="31"/>
      <c r="D381" s="31"/>
      <c r="E381" s="31"/>
      <c r="F381" s="31"/>
      <c r="G381" s="31"/>
      <c r="H381" s="31"/>
      <c r="I381" s="31"/>
      <c r="J381" s="31"/>
      <c r="K381" s="31"/>
      <c r="L381" s="31"/>
    </row>
    <row r="382" spans="1:12" x14ac:dyDescent="0.2">
      <c r="B382" s="31"/>
      <c r="C382" s="31"/>
      <c r="D382" s="31"/>
      <c r="E382" s="31"/>
      <c r="F382" s="31"/>
      <c r="G382" s="31"/>
      <c r="H382" s="31"/>
      <c r="I382" s="31"/>
      <c r="J382" s="31"/>
      <c r="K382" s="31"/>
      <c r="L382" s="31"/>
    </row>
    <row r="383" spans="1:12" x14ac:dyDescent="0.2">
      <c r="B383" s="31"/>
      <c r="C383" s="31"/>
      <c r="D383" s="31"/>
      <c r="E383" s="31"/>
      <c r="F383" s="31"/>
      <c r="G383" s="31"/>
      <c r="H383" s="31"/>
      <c r="I383" s="31"/>
      <c r="J383" s="31"/>
      <c r="K383" s="31"/>
      <c r="L383" s="31"/>
    </row>
    <row r="384" spans="1:12" x14ac:dyDescent="0.2">
      <c r="B384" s="31"/>
      <c r="C384" s="31"/>
      <c r="D384" s="31"/>
      <c r="E384" s="31"/>
      <c r="F384" s="31"/>
      <c r="G384" s="31"/>
      <c r="H384" s="31"/>
      <c r="I384" s="31"/>
      <c r="J384" s="31"/>
      <c r="K384" s="31"/>
      <c r="L384" s="31"/>
    </row>
    <row r="385" spans="1:12" x14ac:dyDescent="0.2">
      <c r="B385" s="31"/>
      <c r="C385" s="31"/>
      <c r="D385" s="31"/>
      <c r="E385" s="31"/>
      <c r="F385" s="31"/>
      <c r="G385" s="31"/>
      <c r="H385" s="31"/>
      <c r="I385" s="31"/>
      <c r="J385" s="31"/>
      <c r="K385" s="31"/>
      <c r="L385" s="31"/>
    </row>
    <row r="386" spans="1:12" x14ac:dyDescent="0.2">
      <c r="B386" s="31"/>
      <c r="C386" s="31"/>
      <c r="D386" s="31"/>
      <c r="E386" s="31"/>
      <c r="F386" s="31"/>
      <c r="G386" s="31"/>
      <c r="H386" s="31"/>
      <c r="I386" s="31"/>
      <c r="J386" s="31"/>
      <c r="K386" s="31"/>
      <c r="L386" s="31"/>
    </row>
    <row r="390" spans="1:12" x14ac:dyDescent="0.2">
      <c r="A390" s="33">
        <v>17</v>
      </c>
      <c r="B390" s="28" t="s">
        <v>1912</v>
      </c>
      <c r="C390" s="28"/>
      <c r="D390" s="28"/>
      <c r="E390" s="28"/>
      <c r="F390" s="28"/>
      <c r="G390" s="28"/>
      <c r="H390" s="28"/>
      <c r="I390" s="28"/>
      <c r="J390" s="28"/>
      <c r="K390" s="28"/>
      <c r="L390" s="28"/>
    </row>
    <row r="391" spans="1:12" x14ac:dyDescent="0.2">
      <c r="A391" s="33"/>
      <c r="B391" s="28"/>
      <c r="C391" s="28"/>
      <c r="D391" s="28"/>
      <c r="E391" s="28"/>
      <c r="F391" s="28"/>
      <c r="G391" s="28"/>
      <c r="H391" s="28"/>
      <c r="I391" s="28"/>
      <c r="J391" s="28"/>
      <c r="K391" s="28"/>
      <c r="L391" s="28"/>
    </row>
    <row r="394" spans="1:12" ht="16" thickBot="1" x14ac:dyDescent="0.25"/>
    <row r="395" spans="1:12" ht="16" thickBot="1" x14ac:dyDescent="0.25">
      <c r="A395" s="12" t="s">
        <v>333</v>
      </c>
      <c r="C395" s="19">
        <f>AVERAGEIF('Financial_Services '!F2:F1501,"Ahmedabad",'Financial_Services '!D2:D1501)</f>
        <v>832.11764705882354</v>
      </c>
    </row>
    <row r="398" spans="1:12" x14ac:dyDescent="0.2">
      <c r="B398" s="31" t="s">
        <v>1913</v>
      </c>
      <c r="C398" s="31"/>
      <c r="D398" s="31"/>
      <c r="E398" s="31"/>
      <c r="F398" s="31"/>
      <c r="G398" s="31"/>
      <c r="H398" s="31"/>
      <c r="I398" s="31"/>
      <c r="J398" s="31"/>
      <c r="K398" s="31"/>
      <c r="L398" s="31"/>
    </row>
    <row r="399" spans="1:12" x14ac:dyDescent="0.2">
      <c r="B399" s="31"/>
      <c r="C399" s="31"/>
      <c r="D399" s="31"/>
      <c r="E399" s="31"/>
      <c r="F399" s="31"/>
      <c r="G399" s="31"/>
      <c r="H399" s="31"/>
      <c r="I399" s="31"/>
      <c r="J399" s="31"/>
      <c r="K399" s="31"/>
      <c r="L399" s="31"/>
    </row>
    <row r="400" spans="1:12" x14ac:dyDescent="0.2">
      <c r="B400" s="31"/>
      <c r="C400" s="31"/>
      <c r="D400" s="31"/>
      <c r="E400" s="31"/>
      <c r="F400" s="31"/>
      <c r="G400" s="31"/>
      <c r="H400" s="31"/>
      <c r="I400" s="31"/>
      <c r="J400" s="31"/>
      <c r="K400" s="31"/>
      <c r="L400" s="31"/>
    </row>
    <row r="401" spans="1:12" x14ac:dyDescent="0.2">
      <c r="B401" s="31"/>
      <c r="C401" s="31"/>
      <c r="D401" s="31"/>
      <c r="E401" s="31"/>
      <c r="F401" s="31"/>
      <c r="G401" s="31"/>
      <c r="H401" s="31"/>
      <c r="I401" s="31"/>
      <c r="J401" s="31"/>
      <c r="K401" s="31"/>
      <c r="L401" s="31"/>
    </row>
    <row r="402" spans="1:12" x14ac:dyDescent="0.2">
      <c r="B402" s="31"/>
      <c r="C402" s="31"/>
      <c r="D402" s="31"/>
      <c r="E402" s="31"/>
      <c r="F402" s="31"/>
      <c r="G402" s="31"/>
      <c r="H402" s="31"/>
      <c r="I402" s="31"/>
      <c r="J402" s="31"/>
      <c r="K402" s="31"/>
      <c r="L402" s="31"/>
    </row>
    <row r="403" spans="1:12" x14ac:dyDescent="0.2">
      <c r="B403" s="31"/>
      <c r="C403" s="31"/>
      <c r="D403" s="31"/>
      <c r="E403" s="31"/>
      <c r="F403" s="31"/>
      <c r="G403" s="31"/>
      <c r="H403" s="31"/>
      <c r="I403" s="31"/>
      <c r="J403" s="31"/>
      <c r="K403" s="31"/>
      <c r="L403" s="31"/>
    </row>
    <row r="404" spans="1:12" x14ac:dyDescent="0.2">
      <c r="B404" s="31"/>
      <c r="C404" s="31"/>
      <c r="D404" s="31"/>
      <c r="E404" s="31"/>
      <c r="F404" s="31"/>
      <c r="G404" s="31"/>
      <c r="H404" s="31"/>
      <c r="I404" s="31"/>
      <c r="J404" s="31"/>
      <c r="K404" s="31"/>
      <c r="L404" s="31"/>
    </row>
    <row r="405" spans="1:12" x14ac:dyDescent="0.2">
      <c r="B405" s="31"/>
      <c r="C405" s="31"/>
      <c r="D405" s="31"/>
      <c r="E405" s="31"/>
      <c r="F405" s="31"/>
      <c r="G405" s="31"/>
      <c r="H405" s="31"/>
      <c r="I405" s="31"/>
      <c r="J405" s="31"/>
      <c r="K405" s="31"/>
      <c r="L405" s="31"/>
    </row>
    <row r="406" spans="1:12" x14ac:dyDescent="0.2">
      <c r="B406" s="31"/>
      <c r="C406" s="31"/>
      <c r="D406" s="31"/>
      <c r="E406" s="31"/>
      <c r="F406" s="31"/>
      <c r="G406" s="31"/>
      <c r="H406" s="31"/>
      <c r="I406" s="31"/>
      <c r="J406" s="31"/>
      <c r="K406" s="31"/>
      <c r="L406" s="31"/>
    </row>
    <row r="407" spans="1:12" x14ac:dyDescent="0.2">
      <c r="B407" s="31"/>
      <c r="C407" s="31"/>
      <c r="D407" s="31"/>
      <c r="E407" s="31"/>
      <c r="F407" s="31"/>
      <c r="G407" s="31"/>
      <c r="H407" s="31"/>
      <c r="I407" s="31"/>
      <c r="J407" s="31"/>
      <c r="K407" s="31"/>
      <c r="L407" s="31"/>
    </row>
    <row r="408" spans="1:12" x14ac:dyDescent="0.2">
      <c r="B408" s="31"/>
      <c r="C408" s="31"/>
      <c r="D408" s="31"/>
      <c r="E408" s="31"/>
      <c r="F408" s="31"/>
      <c r="G408" s="31"/>
      <c r="H408" s="31"/>
      <c r="I408" s="31"/>
      <c r="J408" s="31"/>
      <c r="K408" s="31"/>
      <c r="L408" s="31"/>
    </row>
    <row r="409" spans="1:12" x14ac:dyDescent="0.2">
      <c r="B409" s="31"/>
      <c r="C409" s="31"/>
      <c r="D409" s="31"/>
      <c r="E409" s="31"/>
      <c r="F409" s="31"/>
      <c r="G409" s="31"/>
      <c r="H409" s="31"/>
      <c r="I409" s="31"/>
      <c r="J409" s="31"/>
      <c r="K409" s="31"/>
      <c r="L409" s="31"/>
    </row>
    <row r="410" spans="1:12" x14ac:dyDescent="0.2">
      <c r="B410" s="31"/>
      <c r="C410" s="31"/>
      <c r="D410" s="31"/>
      <c r="E410" s="31"/>
      <c r="F410" s="31"/>
      <c r="G410" s="31"/>
      <c r="H410" s="31"/>
      <c r="I410" s="31"/>
      <c r="J410" s="31"/>
      <c r="K410" s="31"/>
      <c r="L410" s="31"/>
    </row>
    <row r="411" spans="1:12" x14ac:dyDescent="0.2">
      <c r="B411" s="31"/>
      <c r="C411" s="31"/>
      <c r="D411" s="31"/>
      <c r="E411" s="31"/>
      <c r="F411" s="31"/>
      <c r="G411" s="31"/>
      <c r="H411" s="31"/>
      <c r="I411" s="31"/>
      <c r="J411" s="31"/>
      <c r="K411" s="31"/>
      <c r="L411" s="31"/>
    </row>
    <row r="415" spans="1:12" x14ac:dyDescent="0.2">
      <c r="A415" s="33">
        <v>18</v>
      </c>
      <c r="B415" s="28" t="s">
        <v>1943</v>
      </c>
      <c r="C415" s="28"/>
      <c r="D415" s="28"/>
      <c r="E415" s="28"/>
      <c r="F415" s="28"/>
      <c r="G415" s="28"/>
      <c r="H415" s="28"/>
      <c r="I415" s="28"/>
      <c r="J415" s="28"/>
      <c r="K415" s="28"/>
      <c r="L415" s="28"/>
    </row>
    <row r="416" spans="1:12" x14ac:dyDescent="0.2">
      <c r="A416" s="33"/>
      <c r="B416" s="28"/>
      <c r="C416" s="28"/>
      <c r="D416" s="28"/>
      <c r="E416" s="28"/>
      <c r="F416" s="28"/>
      <c r="G416" s="28"/>
      <c r="H416" s="28"/>
      <c r="I416" s="28"/>
      <c r="J416" s="28"/>
      <c r="K416" s="28"/>
      <c r="L416" s="28"/>
    </row>
    <row r="419" spans="1:12" ht="16" thickBot="1" x14ac:dyDescent="0.25"/>
    <row r="420" spans="1:12" ht="16" thickBot="1" x14ac:dyDescent="0.25">
      <c r="A420" s="12" t="s">
        <v>333</v>
      </c>
      <c r="C420" s="19">
        <f>AVERAGEIF('Financial_Services '!E2:E1501,"Private",'Financial_Services '!C2:C1501)</f>
        <v>3.8258008658008622</v>
      </c>
    </row>
    <row r="423" spans="1:12" x14ac:dyDescent="0.2">
      <c r="B423" s="31" t="s">
        <v>1914</v>
      </c>
      <c r="C423" s="31"/>
      <c r="D423" s="31"/>
      <c r="E423" s="31"/>
      <c r="F423" s="31"/>
      <c r="G423" s="31"/>
      <c r="H423" s="31"/>
      <c r="I423" s="31"/>
      <c r="J423" s="31"/>
      <c r="K423" s="31"/>
      <c r="L423" s="31"/>
    </row>
    <row r="424" spans="1:12" x14ac:dyDescent="0.2">
      <c r="B424" s="31"/>
      <c r="C424" s="31"/>
      <c r="D424" s="31"/>
      <c r="E424" s="31"/>
      <c r="F424" s="31"/>
      <c r="G424" s="31"/>
      <c r="H424" s="31"/>
      <c r="I424" s="31"/>
      <c r="J424" s="31"/>
      <c r="K424" s="31"/>
      <c r="L424" s="31"/>
    </row>
    <row r="425" spans="1:12" x14ac:dyDescent="0.2">
      <c r="B425" s="31"/>
      <c r="C425" s="31"/>
      <c r="D425" s="31"/>
      <c r="E425" s="31"/>
      <c r="F425" s="31"/>
      <c r="G425" s="31"/>
      <c r="H425" s="31"/>
      <c r="I425" s="31"/>
      <c r="J425" s="31"/>
      <c r="K425" s="31"/>
      <c r="L425" s="31"/>
    </row>
    <row r="426" spans="1:12" x14ac:dyDescent="0.2">
      <c r="B426" s="31"/>
      <c r="C426" s="31"/>
      <c r="D426" s="31"/>
      <c r="E426" s="31"/>
      <c r="F426" s="31"/>
      <c r="G426" s="31"/>
      <c r="H426" s="31"/>
      <c r="I426" s="31"/>
      <c r="J426" s="31"/>
      <c r="K426" s="31"/>
      <c r="L426" s="31"/>
    </row>
    <row r="427" spans="1:12" x14ac:dyDescent="0.2">
      <c r="B427" s="31"/>
      <c r="C427" s="31"/>
      <c r="D427" s="31"/>
      <c r="E427" s="31"/>
      <c r="F427" s="31"/>
      <c r="G427" s="31"/>
      <c r="H427" s="31"/>
      <c r="I427" s="31"/>
      <c r="J427" s="31"/>
      <c r="K427" s="31"/>
      <c r="L427" s="31"/>
    </row>
    <row r="428" spans="1:12" x14ac:dyDescent="0.2">
      <c r="B428" s="31"/>
      <c r="C428" s="31"/>
      <c r="D428" s="31"/>
      <c r="E428" s="31"/>
      <c r="F428" s="31"/>
      <c r="G428" s="31"/>
      <c r="H428" s="31"/>
      <c r="I428" s="31"/>
      <c r="J428" s="31"/>
      <c r="K428" s="31"/>
      <c r="L428" s="31"/>
    </row>
    <row r="429" spans="1:12" x14ac:dyDescent="0.2">
      <c r="B429" s="31"/>
      <c r="C429" s="31"/>
      <c r="D429" s="31"/>
      <c r="E429" s="31"/>
      <c r="F429" s="31"/>
      <c r="G429" s="31"/>
      <c r="H429" s="31"/>
      <c r="I429" s="31"/>
      <c r="J429" s="31"/>
      <c r="K429" s="31"/>
      <c r="L429" s="31"/>
    </row>
    <row r="430" spans="1:12" x14ac:dyDescent="0.2">
      <c r="B430" s="31"/>
      <c r="C430" s="31"/>
      <c r="D430" s="31"/>
      <c r="E430" s="31"/>
      <c r="F430" s="31"/>
      <c r="G430" s="31"/>
      <c r="H430" s="31"/>
      <c r="I430" s="31"/>
      <c r="J430" s="31"/>
      <c r="K430" s="31"/>
      <c r="L430" s="31"/>
    </row>
    <row r="431" spans="1:12" x14ac:dyDescent="0.2">
      <c r="B431" s="31"/>
      <c r="C431" s="31"/>
      <c r="D431" s="31"/>
      <c r="E431" s="31"/>
      <c r="F431" s="31"/>
      <c r="G431" s="31"/>
      <c r="H431" s="31"/>
      <c r="I431" s="31"/>
      <c r="J431" s="31"/>
      <c r="K431" s="31"/>
      <c r="L431" s="31"/>
    </row>
    <row r="432" spans="1:12" x14ac:dyDescent="0.2">
      <c r="B432" s="31"/>
      <c r="C432" s="31"/>
      <c r="D432" s="31"/>
      <c r="E432" s="31"/>
      <c r="F432" s="31"/>
      <c r="G432" s="31"/>
      <c r="H432" s="31"/>
      <c r="I432" s="31"/>
      <c r="J432" s="31"/>
      <c r="K432" s="31"/>
      <c r="L432" s="31"/>
    </row>
    <row r="433" spans="1:12" x14ac:dyDescent="0.2">
      <c r="B433" s="31"/>
      <c r="C433" s="31"/>
      <c r="D433" s="31"/>
      <c r="E433" s="31"/>
      <c r="F433" s="31"/>
      <c r="G433" s="31"/>
      <c r="H433" s="31"/>
      <c r="I433" s="31"/>
      <c r="J433" s="31"/>
      <c r="K433" s="31"/>
      <c r="L433" s="31"/>
    </row>
    <row r="434" spans="1:12" x14ac:dyDescent="0.2">
      <c r="B434" s="31"/>
      <c r="C434" s="31"/>
      <c r="D434" s="31"/>
      <c r="E434" s="31"/>
      <c r="F434" s="31"/>
      <c r="G434" s="31"/>
      <c r="H434" s="31"/>
      <c r="I434" s="31"/>
      <c r="J434" s="31"/>
      <c r="K434" s="31"/>
      <c r="L434" s="31"/>
    </row>
    <row r="435" spans="1:12" x14ac:dyDescent="0.2">
      <c r="B435" s="31"/>
      <c r="C435" s="31"/>
      <c r="D435" s="31"/>
      <c r="E435" s="31"/>
      <c r="F435" s="31"/>
      <c r="G435" s="31"/>
      <c r="H435" s="31"/>
      <c r="I435" s="31"/>
      <c r="J435" s="31"/>
      <c r="K435" s="31"/>
      <c r="L435" s="31"/>
    </row>
    <row r="436" spans="1:12" x14ac:dyDescent="0.2">
      <c r="B436" s="31"/>
      <c r="C436" s="31"/>
      <c r="D436" s="31"/>
      <c r="E436" s="31"/>
      <c r="F436" s="31"/>
      <c r="G436" s="31"/>
      <c r="H436" s="31"/>
      <c r="I436" s="31"/>
      <c r="J436" s="31"/>
      <c r="K436" s="31"/>
      <c r="L436" s="31"/>
    </row>
    <row r="440" spans="1:12" x14ac:dyDescent="0.2">
      <c r="A440" s="33">
        <v>19</v>
      </c>
      <c r="B440" s="28" t="s">
        <v>1915</v>
      </c>
      <c r="C440" s="28"/>
      <c r="D440" s="28"/>
      <c r="E440" s="28"/>
      <c r="F440" s="28"/>
      <c r="G440" s="28"/>
      <c r="H440" s="28"/>
      <c r="I440" s="28"/>
      <c r="J440" s="28"/>
      <c r="K440" s="28"/>
      <c r="L440" s="28"/>
    </row>
    <row r="441" spans="1:12" x14ac:dyDescent="0.2">
      <c r="A441" s="33"/>
      <c r="B441" s="28"/>
      <c r="C441" s="28"/>
      <c r="D441" s="28"/>
      <c r="E441" s="28"/>
      <c r="F441" s="28"/>
      <c r="G441" s="28"/>
      <c r="H441" s="28"/>
      <c r="I441" s="28"/>
      <c r="J441" s="28"/>
      <c r="K441" s="28"/>
      <c r="L441" s="28"/>
    </row>
    <row r="444" spans="1:12" ht="16" thickBot="1" x14ac:dyDescent="0.25"/>
    <row r="445" spans="1:12" ht="16" thickBot="1" x14ac:dyDescent="0.25">
      <c r="A445" s="12" t="s">
        <v>333</v>
      </c>
      <c r="C445" s="19">
        <f>AVERAGEIF('Financial_Services '!H2:H1501,"&gt;50000",'Financial_Services '!C2:C1501)</f>
        <v>4.0718749999999995</v>
      </c>
    </row>
    <row r="448" spans="1:12" x14ac:dyDescent="0.2">
      <c r="B448" s="31" t="s">
        <v>1916</v>
      </c>
      <c r="C448" s="31"/>
      <c r="D448" s="31"/>
      <c r="E448" s="31"/>
      <c r="F448" s="31"/>
      <c r="G448" s="31"/>
      <c r="H448" s="31"/>
      <c r="I448" s="31"/>
      <c r="J448" s="31"/>
      <c r="K448" s="31"/>
      <c r="L448" s="31"/>
    </row>
    <row r="449" spans="2:12" x14ac:dyDescent="0.2">
      <c r="B449" s="31"/>
      <c r="C449" s="31"/>
      <c r="D449" s="31"/>
      <c r="E449" s="31"/>
      <c r="F449" s="31"/>
      <c r="G449" s="31"/>
      <c r="H449" s="31"/>
      <c r="I449" s="31"/>
      <c r="J449" s="31"/>
      <c r="K449" s="31"/>
      <c r="L449" s="31"/>
    </row>
    <row r="450" spans="2:12" x14ac:dyDescent="0.2">
      <c r="B450" s="31"/>
      <c r="C450" s="31"/>
      <c r="D450" s="31"/>
      <c r="E450" s="31"/>
      <c r="F450" s="31"/>
      <c r="G450" s="31"/>
      <c r="H450" s="31"/>
      <c r="I450" s="31"/>
      <c r="J450" s="31"/>
      <c r="K450" s="31"/>
      <c r="L450" s="31"/>
    </row>
    <row r="451" spans="2:12" x14ac:dyDescent="0.2">
      <c r="B451" s="31"/>
      <c r="C451" s="31"/>
      <c r="D451" s="31"/>
      <c r="E451" s="31"/>
      <c r="F451" s="31"/>
      <c r="G451" s="31"/>
      <c r="H451" s="31"/>
      <c r="I451" s="31"/>
      <c r="J451" s="31"/>
      <c r="K451" s="31"/>
      <c r="L451" s="31"/>
    </row>
    <row r="452" spans="2:12" x14ac:dyDescent="0.2">
      <c r="B452" s="31"/>
      <c r="C452" s="31"/>
      <c r="D452" s="31"/>
      <c r="E452" s="31"/>
      <c r="F452" s="31"/>
      <c r="G452" s="31"/>
      <c r="H452" s="31"/>
      <c r="I452" s="31"/>
      <c r="J452" s="31"/>
      <c r="K452" s="31"/>
      <c r="L452" s="31"/>
    </row>
    <row r="453" spans="2:12" x14ac:dyDescent="0.2">
      <c r="B453" s="31"/>
      <c r="C453" s="31"/>
      <c r="D453" s="31"/>
      <c r="E453" s="31"/>
      <c r="F453" s="31"/>
      <c r="G453" s="31"/>
      <c r="H453" s="31"/>
      <c r="I453" s="31"/>
      <c r="J453" s="31"/>
      <c r="K453" s="31"/>
      <c r="L453" s="31"/>
    </row>
    <row r="454" spans="2:12" x14ac:dyDescent="0.2">
      <c r="B454" s="31"/>
      <c r="C454" s="31"/>
      <c r="D454" s="31"/>
      <c r="E454" s="31"/>
      <c r="F454" s="31"/>
      <c r="G454" s="31"/>
      <c r="H454" s="31"/>
      <c r="I454" s="31"/>
      <c r="J454" s="31"/>
      <c r="K454" s="31"/>
      <c r="L454" s="31"/>
    </row>
    <row r="455" spans="2:12" x14ac:dyDescent="0.2">
      <c r="B455" s="31"/>
      <c r="C455" s="31"/>
      <c r="D455" s="31"/>
      <c r="E455" s="31"/>
      <c r="F455" s="31"/>
      <c r="G455" s="31"/>
      <c r="H455" s="31"/>
      <c r="I455" s="31"/>
      <c r="J455" s="31"/>
      <c r="K455" s="31"/>
      <c r="L455" s="31"/>
    </row>
    <row r="456" spans="2:12" x14ac:dyDescent="0.2">
      <c r="B456" s="31"/>
      <c r="C456" s="31"/>
      <c r="D456" s="31"/>
      <c r="E456" s="31"/>
      <c r="F456" s="31"/>
      <c r="G456" s="31"/>
      <c r="H456" s="31"/>
      <c r="I456" s="31"/>
      <c r="J456" s="31"/>
      <c r="K456" s="31"/>
      <c r="L456" s="31"/>
    </row>
    <row r="457" spans="2:12" x14ac:dyDescent="0.2">
      <c r="B457" s="31"/>
      <c r="C457" s="31"/>
      <c r="D457" s="31"/>
      <c r="E457" s="31"/>
      <c r="F457" s="31"/>
      <c r="G457" s="31"/>
      <c r="H457" s="31"/>
      <c r="I457" s="31"/>
      <c r="J457" s="31"/>
      <c r="K457" s="31"/>
      <c r="L457" s="31"/>
    </row>
    <row r="458" spans="2:12" x14ac:dyDescent="0.2">
      <c r="B458" s="31"/>
      <c r="C458" s="31"/>
      <c r="D458" s="31"/>
      <c r="E458" s="31"/>
      <c r="F458" s="31"/>
      <c r="G458" s="31"/>
      <c r="H458" s="31"/>
      <c r="I458" s="31"/>
      <c r="J458" s="31"/>
      <c r="K458" s="31"/>
      <c r="L458" s="31"/>
    </row>
    <row r="459" spans="2:12" x14ac:dyDescent="0.2">
      <c r="B459" s="31"/>
      <c r="C459" s="31"/>
      <c r="D459" s="31"/>
      <c r="E459" s="31"/>
      <c r="F459" s="31"/>
      <c r="G459" s="31"/>
      <c r="H459" s="31"/>
      <c r="I459" s="31"/>
      <c r="J459" s="31"/>
      <c r="K459" s="31"/>
      <c r="L459" s="31"/>
    </row>
    <row r="460" spans="2:12" x14ac:dyDescent="0.2">
      <c r="B460" s="31"/>
      <c r="C460" s="31"/>
      <c r="D460" s="31"/>
      <c r="E460" s="31"/>
      <c r="F460" s="31"/>
      <c r="G460" s="31"/>
      <c r="H460" s="31"/>
      <c r="I460" s="31"/>
      <c r="J460" s="31"/>
      <c r="K460" s="31"/>
      <c r="L460" s="31"/>
    </row>
    <row r="461" spans="2:12" x14ac:dyDescent="0.2">
      <c r="B461" s="31"/>
      <c r="C461" s="31"/>
      <c r="D461" s="31"/>
      <c r="E461" s="31"/>
      <c r="F461" s="31"/>
      <c r="G461" s="31"/>
      <c r="H461" s="31"/>
      <c r="I461" s="31"/>
      <c r="J461" s="31"/>
      <c r="K461" s="31"/>
      <c r="L461" s="31"/>
    </row>
    <row r="465" spans="1:12" x14ac:dyDescent="0.2">
      <c r="A465" s="33">
        <v>20</v>
      </c>
      <c r="B465" s="28" t="s">
        <v>1964</v>
      </c>
      <c r="C465" s="28"/>
      <c r="D465" s="28"/>
      <c r="E465" s="28"/>
      <c r="F465" s="28"/>
      <c r="G465" s="28"/>
      <c r="H465" s="28"/>
      <c r="I465" s="28"/>
      <c r="J465" s="28"/>
      <c r="K465" s="28"/>
      <c r="L465" s="28"/>
    </row>
    <row r="466" spans="1:12" x14ac:dyDescent="0.2">
      <c r="A466" s="33"/>
      <c r="B466" s="28"/>
      <c r="C466" s="28"/>
      <c r="D466" s="28"/>
      <c r="E466" s="28"/>
      <c r="F466" s="28"/>
      <c r="G466" s="28"/>
      <c r="H466" s="28"/>
      <c r="I466" s="28"/>
      <c r="J466" s="28"/>
      <c r="K466" s="28"/>
      <c r="L466" s="28"/>
    </row>
    <row r="469" spans="1:12" ht="16" thickBot="1" x14ac:dyDescent="0.25"/>
    <row r="470" spans="1:12" ht="16" thickBot="1" x14ac:dyDescent="0.25">
      <c r="A470" s="12" t="s">
        <v>333</v>
      </c>
      <c r="C470" s="19">
        <f>AVERAGEIF('Financial_Services '!G2:G1501,"&gt;=30 years old",'Financial_Services '!D2:D1501)</f>
        <v>238.91107382550337</v>
      </c>
    </row>
    <row r="473" spans="1:12" x14ac:dyDescent="0.2">
      <c r="B473" s="31" t="s">
        <v>1917</v>
      </c>
      <c r="C473" s="31"/>
      <c r="D473" s="31"/>
      <c r="E473" s="31"/>
      <c r="F473" s="31"/>
      <c r="G473" s="31"/>
      <c r="H473" s="31"/>
      <c r="I473" s="31"/>
      <c r="J473" s="31"/>
      <c r="K473" s="31"/>
      <c r="L473" s="31"/>
    </row>
    <row r="474" spans="1:12" x14ac:dyDescent="0.2">
      <c r="B474" s="31"/>
      <c r="C474" s="31"/>
      <c r="D474" s="31"/>
      <c r="E474" s="31"/>
      <c r="F474" s="31"/>
      <c r="G474" s="31"/>
      <c r="H474" s="31"/>
      <c r="I474" s="31"/>
      <c r="J474" s="31"/>
      <c r="K474" s="31"/>
      <c r="L474" s="31"/>
    </row>
    <row r="475" spans="1:12" x14ac:dyDescent="0.2">
      <c r="B475" s="31"/>
      <c r="C475" s="31"/>
      <c r="D475" s="31"/>
      <c r="E475" s="31"/>
      <c r="F475" s="31"/>
      <c r="G475" s="31"/>
      <c r="H475" s="31"/>
      <c r="I475" s="31"/>
      <c r="J475" s="31"/>
      <c r="K475" s="31"/>
      <c r="L475" s="31"/>
    </row>
    <row r="476" spans="1:12" x14ac:dyDescent="0.2">
      <c r="B476" s="31"/>
      <c r="C476" s="31"/>
      <c r="D476" s="31"/>
      <c r="E476" s="31"/>
      <c r="F476" s="31"/>
      <c r="G476" s="31"/>
      <c r="H476" s="31"/>
      <c r="I476" s="31"/>
      <c r="J476" s="31"/>
      <c r="K476" s="31"/>
      <c r="L476" s="31"/>
    </row>
    <row r="477" spans="1:12" x14ac:dyDescent="0.2">
      <c r="B477" s="31"/>
      <c r="C477" s="31"/>
      <c r="D477" s="31"/>
      <c r="E477" s="31"/>
      <c r="F477" s="31"/>
      <c r="G477" s="31"/>
      <c r="H477" s="31"/>
      <c r="I477" s="31"/>
      <c r="J477" s="31"/>
      <c r="K477" s="31"/>
      <c r="L477" s="31"/>
    </row>
    <row r="478" spans="1:12" x14ac:dyDescent="0.2">
      <c r="B478" s="31"/>
      <c r="C478" s="31"/>
      <c r="D478" s="31"/>
      <c r="E478" s="31"/>
      <c r="F478" s="31"/>
      <c r="G478" s="31"/>
      <c r="H478" s="31"/>
      <c r="I478" s="31"/>
      <c r="J478" s="31"/>
      <c r="K478" s="31"/>
      <c r="L478" s="31"/>
    </row>
    <row r="479" spans="1:12" x14ac:dyDescent="0.2">
      <c r="B479" s="31"/>
      <c r="C479" s="31"/>
      <c r="D479" s="31"/>
      <c r="E479" s="31"/>
      <c r="F479" s="31"/>
      <c r="G479" s="31"/>
      <c r="H479" s="31"/>
      <c r="I479" s="31"/>
      <c r="J479" s="31"/>
      <c r="K479" s="31"/>
      <c r="L479" s="31"/>
    </row>
    <row r="480" spans="1:12" x14ac:dyDescent="0.2">
      <c r="B480" s="31"/>
      <c r="C480" s="31"/>
      <c r="D480" s="31"/>
      <c r="E480" s="31"/>
      <c r="F480" s="31"/>
      <c r="G480" s="31"/>
      <c r="H480" s="31"/>
      <c r="I480" s="31"/>
      <c r="J480" s="31"/>
      <c r="K480" s="31"/>
      <c r="L480" s="31"/>
    </row>
    <row r="481" spans="1:12" x14ac:dyDescent="0.2">
      <c r="B481" s="31"/>
      <c r="C481" s="31"/>
      <c r="D481" s="31"/>
      <c r="E481" s="31"/>
      <c r="F481" s="31"/>
      <c r="G481" s="31"/>
      <c r="H481" s="31"/>
      <c r="I481" s="31"/>
      <c r="J481" s="31"/>
      <c r="K481" s="31"/>
      <c r="L481" s="31"/>
    </row>
    <row r="482" spans="1:12" x14ac:dyDescent="0.2">
      <c r="B482" s="31"/>
      <c r="C482" s="31"/>
      <c r="D482" s="31"/>
      <c r="E482" s="31"/>
      <c r="F482" s="31"/>
      <c r="G482" s="31"/>
      <c r="H482" s="31"/>
      <c r="I482" s="31"/>
      <c r="J482" s="31"/>
      <c r="K482" s="31"/>
      <c r="L482" s="31"/>
    </row>
    <row r="483" spans="1:12" x14ac:dyDescent="0.2">
      <c r="B483" s="31"/>
      <c r="C483" s="31"/>
      <c r="D483" s="31"/>
      <c r="E483" s="31"/>
      <c r="F483" s="31"/>
      <c r="G483" s="31"/>
      <c r="H483" s="31"/>
      <c r="I483" s="31"/>
      <c r="J483" s="31"/>
      <c r="K483" s="31"/>
      <c r="L483" s="31"/>
    </row>
    <row r="484" spans="1:12" x14ac:dyDescent="0.2">
      <c r="B484" s="31"/>
      <c r="C484" s="31"/>
      <c r="D484" s="31"/>
      <c r="E484" s="31"/>
      <c r="F484" s="31"/>
      <c r="G484" s="31"/>
      <c r="H484" s="31"/>
      <c r="I484" s="31"/>
      <c r="J484" s="31"/>
      <c r="K484" s="31"/>
      <c r="L484" s="31"/>
    </row>
    <row r="485" spans="1:12" x14ac:dyDescent="0.2">
      <c r="B485" s="31"/>
      <c r="C485" s="31"/>
      <c r="D485" s="31"/>
      <c r="E485" s="31"/>
      <c r="F485" s="31"/>
      <c r="G485" s="31"/>
      <c r="H485" s="31"/>
      <c r="I485" s="31"/>
      <c r="J485" s="31"/>
      <c r="K485" s="31"/>
      <c r="L485" s="31"/>
    </row>
    <row r="486" spans="1:12" x14ac:dyDescent="0.2">
      <c r="B486" s="31"/>
      <c r="C486" s="31"/>
      <c r="D486" s="31"/>
      <c r="E486" s="31"/>
      <c r="F486" s="31"/>
      <c r="G486" s="31"/>
      <c r="H486" s="31"/>
      <c r="I486" s="31"/>
      <c r="J486" s="31"/>
      <c r="K486" s="31"/>
      <c r="L486" s="31"/>
    </row>
    <row r="488" spans="1:12" ht="19" x14ac:dyDescent="0.25">
      <c r="F488" s="25" t="s">
        <v>545</v>
      </c>
    </row>
    <row r="490" spans="1:12" x14ac:dyDescent="0.2">
      <c r="A490" s="33">
        <v>21</v>
      </c>
      <c r="B490" s="28" t="s">
        <v>1944</v>
      </c>
      <c r="C490" s="28"/>
      <c r="D490" s="28"/>
      <c r="E490" s="28"/>
      <c r="F490" s="28"/>
      <c r="G490" s="28"/>
      <c r="H490" s="28"/>
      <c r="I490" s="28"/>
      <c r="J490" s="28"/>
      <c r="K490" s="28"/>
      <c r="L490" s="28"/>
    </row>
    <row r="491" spans="1:12" x14ac:dyDescent="0.2">
      <c r="A491" s="33"/>
      <c r="B491" s="28"/>
      <c r="C491" s="28"/>
      <c r="D491" s="28"/>
      <c r="E491" s="28"/>
      <c r="F491" s="28"/>
      <c r="G491" s="28"/>
      <c r="H491" s="28"/>
      <c r="I491" s="28"/>
      <c r="J491" s="28"/>
      <c r="K491" s="28"/>
      <c r="L491" s="28"/>
    </row>
    <row r="494" spans="1:12" ht="16" thickBot="1" x14ac:dyDescent="0.25"/>
    <row r="495" spans="1:12" ht="16" thickBot="1" x14ac:dyDescent="0.25">
      <c r="A495" s="12" t="s">
        <v>333</v>
      </c>
      <c r="C495" s="19">
        <f>AVERAGEIFS('Financial_Services '!D2:D1501,'Financial_Services '!E2:E1501,"Public",'Financial_Services '!C2:C1501,"&lt;4.0")</f>
        <v>748.25641025641028</v>
      </c>
    </row>
    <row r="498" spans="2:12" x14ac:dyDescent="0.2">
      <c r="B498" s="31" t="s">
        <v>1945</v>
      </c>
      <c r="C498" s="31"/>
      <c r="D498" s="31"/>
      <c r="E498" s="31"/>
      <c r="F498" s="31"/>
      <c r="G498" s="31"/>
      <c r="H498" s="31"/>
      <c r="I498" s="31"/>
      <c r="J498" s="31"/>
      <c r="K498" s="31"/>
      <c r="L498" s="31"/>
    </row>
    <row r="499" spans="2:12" x14ac:dyDescent="0.2">
      <c r="B499" s="31"/>
      <c r="C499" s="31"/>
      <c r="D499" s="31"/>
      <c r="E499" s="31"/>
      <c r="F499" s="31"/>
      <c r="G499" s="31"/>
      <c r="H499" s="31"/>
      <c r="I499" s="31"/>
      <c r="J499" s="31"/>
      <c r="K499" s="31"/>
      <c r="L499" s="31"/>
    </row>
    <row r="500" spans="2:12" x14ac:dyDescent="0.2">
      <c r="B500" s="31"/>
      <c r="C500" s="31"/>
      <c r="D500" s="31"/>
      <c r="E500" s="31"/>
      <c r="F500" s="31"/>
      <c r="G500" s="31"/>
      <c r="H500" s="31"/>
      <c r="I500" s="31"/>
      <c r="J500" s="31"/>
      <c r="K500" s="31"/>
      <c r="L500" s="31"/>
    </row>
    <row r="501" spans="2:12" x14ac:dyDescent="0.2">
      <c r="B501" s="31"/>
      <c r="C501" s="31"/>
      <c r="D501" s="31"/>
      <c r="E501" s="31"/>
      <c r="F501" s="31"/>
      <c r="G501" s="31"/>
      <c r="H501" s="31"/>
      <c r="I501" s="31"/>
      <c r="J501" s="31"/>
      <c r="K501" s="31"/>
      <c r="L501" s="31"/>
    </row>
    <row r="502" spans="2:12" x14ac:dyDescent="0.2">
      <c r="B502" s="31"/>
      <c r="C502" s="31"/>
      <c r="D502" s="31"/>
      <c r="E502" s="31"/>
      <c r="F502" s="31"/>
      <c r="G502" s="31"/>
      <c r="H502" s="31"/>
      <c r="I502" s="31"/>
      <c r="J502" s="31"/>
      <c r="K502" s="31"/>
      <c r="L502" s="31"/>
    </row>
    <row r="503" spans="2:12" x14ac:dyDescent="0.2">
      <c r="B503" s="31"/>
      <c r="C503" s="31"/>
      <c r="D503" s="31"/>
      <c r="E503" s="31"/>
      <c r="F503" s="31"/>
      <c r="G503" s="31"/>
      <c r="H503" s="31"/>
      <c r="I503" s="31"/>
      <c r="J503" s="31"/>
      <c r="K503" s="31"/>
      <c r="L503" s="31"/>
    </row>
    <row r="504" spans="2:12" x14ac:dyDescent="0.2">
      <c r="B504" s="31"/>
      <c r="C504" s="31"/>
      <c r="D504" s="31"/>
      <c r="E504" s="31"/>
      <c r="F504" s="31"/>
      <c r="G504" s="31"/>
      <c r="H504" s="31"/>
      <c r="I504" s="31"/>
      <c r="J504" s="31"/>
      <c r="K504" s="31"/>
      <c r="L504" s="31"/>
    </row>
    <row r="505" spans="2:12" x14ac:dyDescent="0.2">
      <c r="B505" s="31"/>
      <c r="C505" s="31"/>
      <c r="D505" s="31"/>
      <c r="E505" s="31"/>
      <c r="F505" s="31"/>
      <c r="G505" s="31"/>
      <c r="H505" s="31"/>
      <c r="I505" s="31"/>
      <c r="J505" s="31"/>
      <c r="K505" s="31"/>
      <c r="L505" s="31"/>
    </row>
    <row r="506" spans="2:12" x14ac:dyDescent="0.2">
      <c r="B506" s="31"/>
      <c r="C506" s="31"/>
      <c r="D506" s="31"/>
      <c r="E506" s="31"/>
      <c r="F506" s="31"/>
      <c r="G506" s="31"/>
      <c r="H506" s="31"/>
      <c r="I506" s="31"/>
      <c r="J506" s="31"/>
      <c r="K506" s="31"/>
      <c r="L506" s="31"/>
    </row>
    <row r="507" spans="2:12" x14ac:dyDescent="0.2">
      <c r="B507" s="31"/>
      <c r="C507" s="31"/>
      <c r="D507" s="31"/>
      <c r="E507" s="31"/>
      <c r="F507" s="31"/>
      <c r="G507" s="31"/>
      <c r="H507" s="31"/>
      <c r="I507" s="31"/>
      <c r="J507" s="31"/>
      <c r="K507" s="31"/>
      <c r="L507" s="31"/>
    </row>
    <row r="508" spans="2:12" x14ac:dyDescent="0.2">
      <c r="B508" s="31"/>
      <c r="C508" s="31"/>
      <c r="D508" s="31"/>
      <c r="E508" s="31"/>
      <c r="F508" s="31"/>
      <c r="G508" s="31"/>
      <c r="H508" s="31"/>
      <c r="I508" s="31"/>
      <c r="J508" s="31"/>
      <c r="K508" s="31"/>
      <c r="L508" s="31"/>
    </row>
    <row r="509" spans="2:12" x14ac:dyDescent="0.2">
      <c r="B509" s="31"/>
      <c r="C509" s="31"/>
      <c r="D509" s="31"/>
      <c r="E509" s="31"/>
      <c r="F509" s="31"/>
      <c r="G509" s="31"/>
      <c r="H509" s="31"/>
      <c r="I509" s="31"/>
      <c r="J509" s="31"/>
      <c r="K509" s="31"/>
      <c r="L509" s="31"/>
    </row>
    <row r="510" spans="2:12" x14ac:dyDescent="0.2">
      <c r="B510" s="31"/>
      <c r="C510" s="31"/>
      <c r="D510" s="31"/>
      <c r="E510" s="31"/>
      <c r="F510" s="31"/>
      <c r="G510" s="31"/>
      <c r="H510" s="31"/>
      <c r="I510" s="31"/>
      <c r="J510" s="31"/>
      <c r="K510" s="31"/>
      <c r="L510" s="31"/>
    </row>
    <row r="511" spans="2:12" x14ac:dyDescent="0.2">
      <c r="B511" s="31"/>
      <c r="C511" s="31"/>
      <c r="D511" s="31"/>
      <c r="E511" s="31"/>
      <c r="F511" s="31"/>
      <c r="G511" s="31"/>
      <c r="H511" s="31"/>
      <c r="I511" s="31"/>
      <c r="J511" s="31"/>
      <c r="K511" s="31"/>
      <c r="L511" s="31"/>
    </row>
    <row r="512" spans="2:12" x14ac:dyDescent="0.2">
      <c r="B512" s="31"/>
      <c r="C512" s="31"/>
      <c r="D512" s="31"/>
      <c r="E512" s="31"/>
      <c r="F512" s="31"/>
      <c r="G512" s="31"/>
      <c r="H512" s="31"/>
      <c r="I512" s="31"/>
      <c r="J512" s="31"/>
      <c r="K512" s="31"/>
      <c r="L512" s="31"/>
    </row>
    <row r="513" spans="1:12" x14ac:dyDescent="0.2">
      <c r="B513" s="31"/>
      <c r="C513" s="31"/>
      <c r="D513" s="31"/>
      <c r="E513" s="31"/>
      <c r="F513" s="31"/>
      <c r="G513" s="31"/>
      <c r="H513" s="31"/>
      <c r="I513" s="31"/>
      <c r="J513" s="31"/>
      <c r="K513" s="31"/>
      <c r="L513" s="31"/>
    </row>
    <row r="514" spans="1:12" x14ac:dyDescent="0.2">
      <c r="B514" s="31"/>
      <c r="C514" s="31"/>
      <c r="D514" s="31"/>
      <c r="E514" s="31"/>
      <c r="F514" s="31"/>
      <c r="G514" s="31"/>
      <c r="H514" s="31"/>
      <c r="I514" s="31"/>
      <c r="J514" s="31"/>
      <c r="K514" s="31"/>
      <c r="L514" s="31"/>
    </row>
    <row r="515" spans="1:12" x14ac:dyDescent="0.2">
      <c r="B515" s="31"/>
      <c r="C515" s="31"/>
      <c r="D515" s="31"/>
      <c r="E515" s="31"/>
      <c r="F515" s="31"/>
      <c r="G515" s="31"/>
      <c r="H515" s="31"/>
      <c r="I515" s="31"/>
      <c r="J515" s="31"/>
      <c r="K515" s="31"/>
      <c r="L515" s="31"/>
    </row>
    <row r="518" spans="1:12" ht="19" x14ac:dyDescent="0.25">
      <c r="F518" s="25" t="s">
        <v>546</v>
      </c>
    </row>
    <row r="520" spans="1:12" x14ac:dyDescent="0.2">
      <c r="A520" s="33">
        <v>22</v>
      </c>
      <c r="B520" s="28" t="s">
        <v>547</v>
      </c>
      <c r="C520" s="28"/>
      <c r="D520" s="28"/>
      <c r="E520" s="28"/>
      <c r="F520" s="28"/>
      <c r="G520" s="28"/>
      <c r="H520" s="28"/>
      <c r="I520" s="28"/>
      <c r="J520" s="28"/>
      <c r="K520" s="28"/>
      <c r="L520" s="28"/>
    </row>
    <row r="521" spans="1:12" x14ac:dyDescent="0.2">
      <c r="A521" s="33"/>
      <c r="B521" s="28"/>
      <c r="C521" s="28"/>
      <c r="D521" s="28"/>
      <c r="E521" s="28"/>
      <c r="F521" s="28"/>
      <c r="G521" s="28"/>
      <c r="H521" s="28"/>
      <c r="I521" s="28"/>
      <c r="J521" s="28"/>
      <c r="K521" s="28"/>
      <c r="L521" s="28"/>
    </row>
    <row r="524" spans="1:12" ht="16" thickBot="1" x14ac:dyDescent="0.25"/>
    <row r="525" spans="1:12" ht="16" thickBot="1" x14ac:dyDescent="0.25">
      <c r="A525" s="12" t="s">
        <v>333</v>
      </c>
      <c r="C525" s="20">
        <f>MAX('Financial_Services '!H2:H1501)</f>
        <v>100000</v>
      </c>
    </row>
    <row r="528" spans="1:12" x14ac:dyDescent="0.2">
      <c r="B528" s="29" t="s">
        <v>1918</v>
      </c>
      <c r="C528" s="29"/>
      <c r="D528" s="29"/>
      <c r="E528" s="29"/>
      <c r="F528" s="29"/>
      <c r="G528" s="29"/>
      <c r="H528" s="29"/>
      <c r="I528" s="29"/>
      <c r="J528" s="29"/>
      <c r="K528" s="29"/>
      <c r="L528" s="29"/>
    </row>
    <row r="529" spans="1:12" x14ac:dyDescent="0.2">
      <c r="B529" s="29"/>
      <c r="C529" s="29"/>
      <c r="D529" s="29"/>
      <c r="E529" s="29"/>
      <c r="F529" s="29"/>
      <c r="G529" s="29"/>
      <c r="H529" s="29"/>
      <c r="I529" s="29"/>
      <c r="J529" s="29"/>
      <c r="K529" s="29"/>
      <c r="L529" s="29"/>
    </row>
    <row r="530" spans="1:12" x14ac:dyDescent="0.2">
      <c r="B530" s="29"/>
      <c r="C530" s="29"/>
      <c r="D530" s="29"/>
      <c r="E530" s="29"/>
      <c r="F530" s="29"/>
      <c r="G530" s="29"/>
      <c r="H530" s="29"/>
      <c r="I530" s="29"/>
      <c r="J530" s="29"/>
      <c r="K530" s="29"/>
      <c r="L530" s="29"/>
    </row>
    <row r="531" spans="1:12" x14ac:dyDescent="0.2">
      <c r="B531" s="29"/>
      <c r="C531" s="29"/>
      <c r="D531" s="29"/>
      <c r="E531" s="29"/>
      <c r="F531" s="29"/>
      <c r="G531" s="29"/>
      <c r="H531" s="29"/>
      <c r="I531" s="29"/>
      <c r="J531" s="29"/>
      <c r="K531" s="29"/>
      <c r="L531" s="29"/>
    </row>
    <row r="532" spans="1:12" x14ac:dyDescent="0.2">
      <c r="B532" s="29"/>
      <c r="C532" s="29"/>
      <c r="D532" s="29"/>
      <c r="E532" s="29"/>
      <c r="F532" s="29"/>
      <c r="G532" s="29"/>
      <c r="H532" s="29"/>
      <c r="I532" s="29"/>
      <c r="J532" s="29"/>
      <c r="K532" s="29"/>
      <c r="L532" s="29"/>
    </row>
    <row r="533" spans="1:12" x14ac:dyDescent="0.2">
      <c r="B533" s="29"/>
      <c r="C533" s="29"/>
      <c r="D533" s="29"/>
      <c r="E533" s="29"/>
      <c r="F533" s="29"/>
      <c r="G533" s="29"/>
      <c r="H533" s="29"/>
      <c r="I533" s="29"/>
      <c r="J533" s="29"/>
      <c r="K533" s="29"/>
      <c r="L533" s="29"/>
    </row>
    <row r="534" spans="1:12" x14ac:dyDescent="0.2">
      <c r="B534" s="29"/>
      <c r="C534" s="29"/>
      <c r="D534" s="29"/>
      <c r="E534" s="29"/>
      <c r="F534" s="29"/>
      <c r="G534" s="29"/>
      <c r="H534" s="29"/>
      <c r="I534" s="29"/>
      <c r="J534" s="29"/>
      <c r="K534" s="29"/>
      <c r="L534" s="29"/>
    </row>
    <row r="535" spans="1:12" x14ac:dyDescent="0.2">
      <c r="B535" s="29"/>
      <c r="C535" s="29"/>
      <c r="D535" s="29"/>
      <c r="E535" s="29"/>
      <c r="F535" s="29"/>
      <c r="G535" s="29"/>
      <c r="H535" s="29"/>
      <c r="I535" s="29"/>
      <c r="J535" s="29"/>
      <c r="K535" s="29"/>
      <c r="L535" s="29"/>
    </row>
    <row r="536" spans="1:12" x14ac:dyDescent="0.2">
      <c r="B536" s="29"/>
      <c r="C536" s="29"/>
      <c r="D536" s="29"/>
      <c r="E536" s="29"/>
      <c r="F536" s="29"/>
      <c r="G536" s="29"/>
      <c r="H536" s="29"/>
      <c r="I536" s="29"/>
      <c r="J536" s="29"/>
      <c r="K536" s="29"/>
      <c r="L536" s="29"/>
    </row>
    <row r="537" spans="1:12" x14ac:dyDescent="0.2">
      <c r="B537" s="29"/>
      <c r="C537" s="29"/>
      <c r="D537" s="29"/>
      <c r="E537" s="29"/>
      <c r="F537" s="29"/>
      <c r="G537" s="29"/>
      <c r="H537" s="29"/>
      <c r="I537" s="29"/>
      <c r="J537" s="29"/>
      <c r="K537" s="29"/>
      <c r="L537" s="29"/>
    </row>
    <row r="539" spans="1:12" ht="19" x14ac:dyDescent="0.25">
      <c r="F539" s="25" t="s">
        <v>548</v>
      </c>
    </row>
    <row r="541" spans="1:12" x14ac:dyDescent="0.2">
      <c r="A541" s="33">
        <v>23</v>
      </c>
      <c r="B541" s="28" t="s">
        <v>1965</v>
      </c>
      <c r="C541" s="28"/>
      <c r="D541" s="28"/>
      <c r="E541" s="28"/>
      <c r="F541" s="28"/>
      <c r="G541" s="28"/>
      <c r="H541" s="28"/>
      <c r="I541" s="28"/>
      <c r="J541" s="28"/>
      <c r="K541" s="28"/>
      <c r="L541" s="28"/>
    </row>
    <row r="542" spans="1:12" x14ac:dyDescent="0.2">
      <c r="A542" s="33"/>
      <c r="B542" s="28"/>
      <c r="C542" s="28"/>
      <c r="D542" s="28"/>
      <c r="E542" s="28"/>
      <c r="F542" s="28"/>
      <c r="G542" s="28"/>
      <c r="H542" s="28"/>
      <c r="I542" s="28"/>
      <c r="J542" s="28"/>
      <c r="K542" s="28"/>
      <c r="L542" s="28"/>
    </row>
    <row r="545" spans="1:12" ht="16" thickBot="1" x14ac:dyDescent="0.25"/>
    <row r="546" spans="1:12" ht="16" thickBot="1" x14ac:dyDescent="0.25">
      <c r="A546" s="12" t="s">
        <v>333</v>
      </c>
      <c r="C546" s="17">
        <f>_xlfn.MAXIFS('Financial_Services '!D2:D1501,'Financial_Services '!E2:E1501,"Public")</f>
        <v>37900</v>
      </c>
    </row>
    <row r="550" spans="1:12" x14ac:dyDescent="0.2">
      <c r="B550" s="30" t="s">
        <v>1919</v>
      </c>
      <c r="C550" s="30"/>
      <c r="D550" s="30"/>
      <c r="E550" s="30"/>
      <c r="F550" s="30"/>
      <c r="G550" s="30"/>
      <c r="H550" s="30"/>
      <c r="I550" s="30"/>
      <c r="J550" s="30"/>
      <c r="K550" s="30"/>
      <c r="L550" s="30"/>
    </row>
    <row r="551" spans="1:12" x14ac:dyDescent="0.2">
      <c r="B551" s="30"/>
      <c r="C551" s="30"/>
      <c r="D551" s="30"/>
      <c r="E551" s="30"/>
      <c r="F551" s="30"/>
      <c r="G551" s="30"/>
      <c r="H551" s="30"/>
      <c r="I551" s="30"/>
      <c r="J551" s="30"/>
      <c r="K551" s="30"/>
      <c r="L551" s="30"/>
    </row>
    <row r="552" spans="1:12" x14ac:dyDescent="0.2">
      <c r="B552" s="30"/>
      <c r="C552" s="30"/>
      <c r="D552" s="30"/>
      <c r="E552" s="30"/>
      <c r="F552" s="30"/>
      <c r="G552" s="30"/>
      <c r="H552" s="30"/>
      <c r="I552" s="30"/>
      <c r="J552" s="30"/>
      <c r="K552" s="30"/>
      <c r="L552" s="30"/>
    </row>
    <row r="553" spans="1:12" x14ac:dyDescent="0.2">
      <c r="B553" s="30"/>
      <c r="C553" s="30"/>
      <c r="D553" s="30"/>
      <c r="E553" s="30"/>
      <c r="F553" s="30"/>
      <c r="G553" s="30"/>
      <c r="H553" s="30"/>
      <c r="I553" s="30"/>
      <c r="J553" s="30"/>
      <c r="K553" s="30"/>
      <c r="L553" s="30"/>
    </row>
    <row r="554" spans="1:12" x14ac:dyDescent="0.2">
      <c r="B554" s="30"/>
      <c r="C554" s="30"/>
      <c r="D554" s="30"/>
      <c r="E554" s="30"/>
      <c r="F554" s="30"/>
      <c r="G554" s="30"/>
      <c r="H554" s="30"/>
      <c r="I554" s="30"/>
      <c r="J554" s="30"/>
      <c r="K554" s="30"/>
      <c r="L554" s="30"/>
    </row>
    <row r="555" spans="1:12" x14ac:dyDescent="0.2">
      <c r="B555" s="30"/>
      <c r="C555" s="30"/>
      <c r="D555" s="30"/>
      <c r="E555" s="30"/>
      <c r="F555" s="30"/>
      <c r="G555" s="30"/>
      <c r="H555" s="30"/>
      <c r="I555" s="30"/>
      <c r="J555" s="30"/>
      <c r="K555" s="30"/>
      <c r="L555" s="30"/>
    </row>
    <row r="556" spans="1:12" x14ac:dyDescent="0.2">
      <c r="B556" s="30"/>
      <c r="C556" s="30"/>
      <c r="D556" s="30"/>
      <c r="E556" s="30"/>
      <c r="F556" s="30"/>
      <c r="G556" s="30"/>
      <c r="H556" s="30"/>
      <c r="I556" s="30"/>
      <c r="J556" s="30"/>
      <c r="K556" s="30"/>
      <c r="L556" s="30"/>
    </row>
    <row r="557" spans="1:12" x14ac:dyDescent="0.2">
      <c r="B557" s="30"/>
      <c r="C557" s="30"/>
      <c r="D557" s="30"/>
      <c r="E557" s="30"/>
      <c r="F557" s="30"/>
      <c r="G557" s="30"/>
      <c r="H557" s="30"/>
      <c r="I557" s="30"/>
      <c r="J557" s="30"/>
      <c r="K557" s="30"/>
      <c r="L557" s="30"/>
    </row>
    <row r="558" spans="1:12" x14ac:dyDescent="0.2">
      <c r="B558" s="30"/>
      <c r="C558" s="30"/>
      <c r="D558" s="30"/>
      <c r="E558" s="30"/>
      <c r="F558" s="30"/>
      <c r="G558" s="30"/>
      <c r="H558" s="30"/>
      <c r="I558" s="30"/>
      <c r="J558" s="30"/>
      <c r="K558" s="30"/>
      <c r="L558" s="30"/>
    </row>
    <row r="559" spans="1:12" x14ac:dyDescent="0.2">
      <c r="B559" s="30"/>
      <c r="C559" s="30"/>
      <c r="D559" s="30"/>
      <c r="E559" s="30"/>
      <c r="F559" s="30"/>
      <c r="G559" s="30"/>
      <c r="H559" s="30"/>
      <c r="I559" s="30"/>
      <c r="J559" s="30"/>
      <c r="K559" s="30"/>
      <c r="L559" s="30"/>
    </row>
    <row r="560" spans="1:12" x14ac:dyDescent="0.2">
      <c r="B560" s="30"/>
      <c r="C560" s="30"/>
      <c r="D560" s="30"/>
      <c r="E560" s="30"/>
      <c r="F560" s="30"/>
      <c r="G560" s="30"/>
      <c r="H560" s="30"/>
      <c r="I560" s="30"/>
      <c r="J560" s="30"/>
      <c r="K560" s="30"/>
      <c r="L560" s="30"/>
    </row>
    <row r="561" spans="1:12" x14ac:dyDescent="0.2">
      <c r="B561" s="30"/>
      <c r="C561" s="30"/>
      <c r="D561" s="30"/>
      <c r="E561" s="30"/>
      <c r="F561" s="30"/>
      <c r="G561" s="30"/>
      <c r="H561" s="30"/>
      <c r="I561" s="30"/>
      <c r="J561" s="30"/>
      <c r="K561" s="30"/>
      <c r="L561" s="30"/>
    </row>
    <row r="562" spans="1:12" x14ac:dyDescent="0.2">
      <c r="B562" s="30"/>
      <c r="C562" s="30"/>
      <c r="D562" s="30"/>
      <c r="E562" s="30"/>
      <c r="F562" s="30"/>
      <c r="G562" s="30"/>
      <c r="H562" s="30"/>
      <c r="I562" s="30"/>
      <c r="J562" s="30"/>
      <c r="K562" s="30"/>
      <c r="L562" s="30"/>
    </row>
    <row r="563" spans="1:12" x14ac:dyDescent="0.2">
      <c r="B563" s="30"/>
      <c r="C563" s="30"/>
      <c r="D563" s="30"/>
      <c r="E563" s="30"/>
      <c r="F563" s="30"/>
      <c r="G563" s="30"/>
      <c r="H563" s="30"/>
      <c r="I563" s="30"/>
      <c r="J563" s="30"/>
      <c r="K563" s="30"/>
      <c r="L563" s="30"/>
    </row>
    <row r="567" spans="1:12" x14ac:dyDescent="0.2">
      <c r="A567" s="33">
        <v>24</v>
      </c>
      <c r="B567" s="28" t="s">
        <v>1966</v>
      </c>
      <c r="C567" s="28"/>
      <c r="D567" s="28"/>
      <c r="E567" s="28"/>
      <c r="F567" s="28"/>
      <c r="G567" s="28"/>
      <c r="H567" s="28"/>
      <c r="I567" s="28"/>
      <c r="J567" s="28"/>
      <c r="K567" s="28"/>
      <c r="L567" s="28"/>
    </row>
    <row r="568" spans="1:12" x14ac:dyDescent="0.2">
      <c r="A568" s="33"/>
      <c r="B568" s="28"/>
      <c r="C568" s="28"/>
      <c r="D568" s="28"/>
      <c r="E568" s="28"/>
      <c r="F568" s="28"/>
      <c r="G568" s="28"/>
      <c r="H568" s="28"/>
      <c r="I568" s="28"/>
      <c r="J568" s="28"/>
      <c r="K568" s="28"/>
      <c r="L568" s="28"/>
    </row>
    <row r="571" spans="1:12" ht="16" thickBot="1" x14ac:dyDescent="0.25"/>
    <row r="572" spans="1:12" ht="16" thickBot="1" x14ac:dyDescent="0.25">
      <c r="A572" s="12" t="s">
        <v>333</v>
      </c>
      <c r="C572" s="17">
        <f>_xlfn.MAXIFS('Financial_Services '!C2:C1501,'Financial_Services '!F2:F1501,"Pune")</f>
        <v>4.8</v>
      </c>
    </row>
    <row r="575" spans="1:12" x14ac:dyDescent="0.2">
      <c r="B575" s="30" t="s">
        <v>1920</v>
      </c>
      <c r="C575" s="30"/>
      <c r="D575" s="30"/>
      <c r="E575" s="30"/>
      <c r="F575" s="30"/>
      <c r="G575" s="30"/>
      <c r="H575" s="30"/>
      <c r="I575" s="30"/>
      <c r="J575" s="30"/>
      <c r="K575" s="30"/>
      <c r="L575" s="30"/>
    </row>
    <row r="576" spans="1:12" x14ac:dyDescent="0.2">
      <c r="B576" s="30"/>
      <c r="C576" s="30"/>
      <c r="D576" s="30"/>
      <c r="E576" s="30"/>
      <c r="F576" s="30"/>
      <c r="G576" s="30"/>
      <c r="H576" s="30"/>
      <c r="I576" s="30"/>
      <c r="J576" s="30"/>
      <c r="K576" s="30"/>
      <c r="L576" s="30"/>
    </row>
    <row r="577" spans="1:12" x14ac:dyDescent="0.2">
      <c r="B577" s="30"/>
      <c r="C577" s="30"/>
      <c r="D577" s="30"/>
      <c r="E577" s="30"/>
      <c r="F577" s="30"/>
      <c r="G577" s="30"/>
      <c r="H577" s="30"/>
      <c r="I577" s="30"/>
      <c r="J577" s="30"/>
      <c r="K577" s="30"/>
      <c r="L577" s="30"/>
    </row>
    <row r="578" spans="1:12" x14ac:dyDescent="0.2">
      <c r="B578" s="30"/>
      <c r="C578" s="30"/>
      <c r="D578" s="30"/>
      <c r="E578" s="30"/>
      <c r="F578" s="30"/>
      <c r="G578" s="30"/>
      <c r="H578" s="30"/>
      <c r="I578" s="30"/>
      <c r="J578" s="30"/>
      <c r="K578" s="30"/>
      <c r="L578" s="30"/>
    </row>
    <row r="579" spans="1:12" x14ac:dyDescent="0.2">
      <c r="B579" s="30"/>
      <c r="C579" s="30"/>
      <c r="D579" s="30"/>
      <c r="E579" s="30"/>
      <c r="F579" s="30"/>
      <c r="G579" s="30"/>
      <c r="H579" s="30"/>
      <c r="I579" s="30"/>
      <c r="J579" s="30"/>
      <c r="K579" s="30"/>
      <c r="L579" s="30"/>
    </row>
    <row r="580" spans="1:12" x14ac:dyDescent="0.2">
      <c r="B580" s="30"/>
      <c r="C580" s="30"/>
      <c r="D580" s="30"/>
      <c r="E580" s="30"/>
      <c r="F580" s="30"/>
      <c r="G580" s="30"/>
      <c r="H580" s="30"/>
      <c r="I580" s="30"/>
      <c r="J580" s="30"/>
      <c r="K580" s="30"/>
      <c r="L580" s="30"/>
    </row>
    <row r="581" spans="1:12" x14ac:dyDescent="0.2">
      <c r="B581" s="30"/>
      <c r="C581" s="30"/>
      <c r="D581" s="30"/>
      <c r="E581" s="30"/>
      <c r="F581" s="30"/>
      <c r="G581" s="30"/>
      <c r="H581" s="30"/>
      <c r="I581" s="30"/>
      <c r="J581" s="30"/>
      <c r="K581" s="30"/>
      <c r="L581" s="30"/>
    </row>
    <row r="582" spans="1:12" x14ac:dyDescent="0.2">
      <c r="B582" s="30"/>
      <c r="C582" s="30"/>
      <c r="D582" s="30"/>
      <c r="E582" s="30"/>
      <c r="F582" s="30"/>
      <c r="G582" s="30"/>
      <c r="H582" s="30"/>
      <c r="I582" s="30"/>
      <c r="J582" s="30"/>
      <c r="K582" s="30"/>
      <c r="L582" s="30"/>
    </row>
    <row r="583" spans="1:12" x14ac:dyDescent="0.2">
      <c r="B583" s="30"/>
      <c r="C583" s="30"/>
      <c r="D583" s="30"/>
      <c r="E583" s="30"/>
      <c r="F583" s="30"/>
      <c r="G583" s="30"/>
      <c r="H583" s="30"/>
      <c r="I583" s="30"/>
      <c r="J583" s="30"/>
      <c r="K583" s="30"/>
      <c r="L583" s="30"/>
    </row>
    <row r="584" spans="1:12" x14ac:dyDescent="0.2">
      <c r="B584" s="30"/>
      <c r="C584" s="30"/>
      <c r="D584" s="30"/>
      <c r="E584" s="30"/>
      <c r="F584" s="30"/>
      <c r="G584" s="30"/>
      <c r="H584" s="30"/>
      <c r="I584" s="30"/>
      <c r="J584" s="30"/>
      <c r="K584" s="30"/>
      <c r="L584" s="30"/>
    </row>
    <row r="585" spans="1:12" x14ac:dyDescent="0.2">
      <c r="B585" s="30"/>
      <c r="C585" s="30"/>
      <c r="D585" s="30"/>
      <c r="E585" s="30"/>
      <c r="F585" s="30"/>
      <c r="G585" s="30"/>
      <c r="H585" s="30"/>
      <c r="I585" s="30"/>
      <c r="J585" s="30"/>
      <c r="K585" s="30"/>
      <c r="L585" s="30"/>
    </row>
    <row r="586" spans="1:12" x14ac:dyDescent="0.2">
      <c r="B586" s="30"/>
      <c r="C586" s="30"/>
      <c r="D586" s="30"/>
      <c r="E586" s="30"/>
      <c r="F586" s="30"/>
      <c r="G586" s="30"/>
      <c r="H586" s="30"/>
      <c r="I586" s="30"/>
      <c r="J586" s="30"/>
      <c r="K586" s="30"/>
      <c r="L586" s="30"/>
    </row>
    <row r="587" spans="1:12" x14ac:dyDescent="0.2">
      <c r="B587" s="30"/>
      <c r="C587" s="30"/>
      <c r="D587" s="30"/>
      <c r="E587" s="30"/>
      <c r="F587" s="30"/>
      <c r="G587" s="30"/>
      <c r="H587" s="30"/>
      <c r="I587" s="30"/>
      <c r="J587" s="30"/>
      <c r="K587" s="30"/>
      <c r="L587" s="30"/>
    </row>
    <row r="588" spans="1:12" x14ac:dyDescent="0.2">
      <c r="B588" s="30"/>
      <c r="C588" s="30"/>
      <c r="D588" s="30"/>
      <c r="E588" s="30"/>
      <c r="F588" s="30"/>
      <c r="G588" s="30"/>
      <c r="H588" s="30"/>
      <c r="I588" s="30"/>
      <c r="J588" s="30"/>
      <c r="K588" s="30"/>
      <c r="L588" s="30"/>
    </row>
    <row r="592" spans="1:12" x14ac:dyDescent="0.2">
      <c r="A592" s="33">
        <v>25</v>
      </c>
      <c r="B592" s="28" t="s">
        <v>1967</v>
      </c>
      <c r="C592" s="28"/>
      <c r="D592" s="28"/>
      <c r="E592" s="28"/>
      <c r="F592" s="28"/>
      <c r="G592" s="28"/>
      <c r="H592" s="28"/>
      <c r="I592" s="28"/>
      <c r="J592" s="28"/>
      <c r="K592" s="28"/>
      <c r="L592" s="28"/>
    </row>
    <row r="593" spans="1:12" x14ac:dyDescent="0.2">
      <c r="A593" s="33"/>
      <c r="B593" s="28"/>
      <c r="C593" s="28"/>
      <c r="D593" s="28"/>
      <c r="E593" s="28"/>
      <c r="F593" s="28"/>
      <c r="G593" s="28"/>
      <c r="H593" s="28"/>
      <c r="I593" s="28"/>
      <c r="J593" s="28"/>
      <c r="K593" s="28"/>
      <c r="L593" s="28"/>
    </row>
    <row r="596" spans="1:12" ht="16" thickBot="1" x14ac:dyDescent="0.25"/>
    <row r="597" spans="1:12" ht="16" thickBot="1" x14ac:dyDescent="0.25">
      <c r="A597" s="12" t="s">
        <v>333</v>
      </c>
      <c r="C597" s="17">
        <f>_xlfn.MAXIFS('Financial_Services '!C2:C1501,'Financial_Services '!G2:G1501,"&gt;=20 years old")</f>
        <v>5</v>
      </c>
    </row>
    <row r="600" spans="1:12" x14ac:dyDescent="0.2">
      <c r="B600" s="30" t="s">
        <v>1921</v>
      </c>
      <c r="C600" s="30"/>
      <c r="D600" s="30"/>
      <c r="E600" s="30"/>
      <c r="F600" s="30"/>
      <c r="G600" s="30"/>
      <c r="H600" s="30"/>
      <c r="I600" s="30"/>
      <c r="J600" s="30"/>
      <c r="K600" s="30"/>
      <c r="L600" s="30"/>
    </row>
    <row r="601" spans="1:12" x14ac:dyDescent="0.2">
      <c r="B601" s="30"/>
      <c r="C601" s="30"/>
      <c r="D601" s="30"/>
      <c r="E601" s="30"/>
      <c r="F601" s="30"/>
      <c r="G601" s="30"/>
      <c r="H601" s="30"/>
      <c r="I601" s="30"/>
      <c r="J601" s="30"/>
      <c r="K601" s="30"/>
      <c r="L601" s="30"/>
    </row>
    <row r="602" spans="1:12" x14ac:dyDescent="0.2">
      <c r="B602" s="30"/>
      <c r="C602" s="30"/>
      <c r="D602" s="30"/>
      <c r="E602" s="30"/>
      <c r="F602" s="30"/>
      <c r="G602" s="30"/>
      <c r="H602" s="30"/>
      <c r="I602" s="30"/>
      <c r="J602" s="30"/>
      <c r="K602" s="30"/>
      <c r="L602" s="30"/>
    </row>
    <row r="603" spans="1:12" x14ac:dyDescent="0.2">
      <c r="B603" s="30"/>
      <c r="C603" s="30"/>
      <c r="D603" s="30"/>
      <c r="E603" s="30"/>
      <c r="F603" s="30"/>
      <c r="G603" s="30"/>
      <c r="H603" s="30"/>
      <c r="I603" s="30"/>
      <c r="J603" s="30"/>
      <c r="K603" s="30"/>
      <c r="L603" s="30"/>
    </row>
    <row r="604" spans="1:12" x14ac:dyDescent="0.2">
      <c r="B604" s="30"/>
      <c r="C604" s="30"/>
      <c r="D604" s="30"/>
      <c r="E604" s="30"/>
      <c r="F604" s="30"/>
      <c r="G604" s="30"/>
      <c r="H604" s="30"/>
      <c r="I604" s="30"/>
      <c r="J604" s="30"/>
      <c r="K604" s="30"/>
      <c r="L604" s="30"/>
    </row>
    <row r="605" spans="1:12" x14ac:dyDescent="0.2">
      <c r="B605" s="30"/>
      <c r="C605" s="30"/>
      <c r="D605" s="30"/>
      <c r="E605" s="30"/>
      <c r="F605" s="30"/>
      <c r="G605" s="30"/>
      <c r="H605" s="30"/>
      <c r="I605" s="30"/>
      <c r="J605" s="30"/>
      <c r="K605" s="30"/>
      <c r="L605" s="30"/>
    </row>
    <row r="606" spans="1:12" x14ac:dyDescent="0.2">
      <c r="B606" s="30"/>
      <c r="C606" s="30"/>
      <c r="D606" s="30"/>
      <c r="E606" s="30"/>
      <c r="F606" s="30"/>
      <c r="G606" s="30"/>
      <c r="H606" s="30"/>
      <c r="I606" s="30"/>
      <c r="J606" s="30"/>
      <c r="K606" s="30"/>
      <c r="L606" s="30"/>
    </row>
    <row r="607" spans="1:12" x14ac:dyDescent="0.2">
      <c r="B607" s="30"/>
      <c r="C607" s="30"/>
      <c r="D607" s="30"/>
      <c r="E607" s="30"/>
      <c r="F607" s="30"/>
      <c r="G607" s="30"/>
      <c r="H607" s="30"/>
      <c r="I607" s="30"/>
      <c r="J607" s="30"/>
      <c r="K607" s="30"/>
      <c r="L607" s="30"/>
    </row>
    <row r="608" spans="1:12" x14ac:dyDescent="0.2">
      <c r="B608" s="30"/>
      <c r="C608" s="30"/>
      <c r="D608" s="30"/>
      <c r="E608" s="30"/>
      <c r="F608" s="30"/>
      <c r="G608" s="30"/>
      <c r="H608" s="30"/>
      <c r="I608" s="30"/>
      <c r="J608" s="30"/>
      <c r="K608" s="30"/>
      <c r="L608" s="30"/>
    </row>
    <row r="609" spans="1:12" x14ac:dyDescent="0.2">
      <c r="B609" s="30"/>
      <c r="C609" s="30"/>
      <c r="D609" s="30"/>
      <c r="E609" s="30"/>
      <c r="F609" s="30"/>
      <c r="G609" s="30"/>
      <c r="H609" s="30"/>
      <c r="I609" s="30"/>
      <c r="J609" s="30"/>
      <c r="K609" s="30"/>
      <c r="L609" s="30"/>
    </row>
    <row r="610" spans="1:12" x14ac:dyDescent="0.2">
      <c r="B610" s="30"/>
      <c r="C610" s="30"/>
      <c r="D610" s="30"/>
      <c r="E610" s="30"/>
      <c r="F610" s="30"/>
      <c r="G610" s="30"/>
      <c r="H610" s="30"/>
      <c r="I610" s="30"/>
      <c r="J610" s="30"/>
      <c r="K610" s="30"/>
      <c r="L610" s="30"/>
    </row>
    <row r="611" spans="1:12" x14ac:dyDescent="0.2">
      <c r="B611" s="30"/>
      <c r="C611" s="30"/>
      <c r="D611" s="30"/>
      <c r="E611" s="30"/>
      <c r="F611" s="30"/>
      <c r="G611" s="30"/>
      <c r="H611" s="30"/>
      <c r="I611" s="30"/>
      <c r="J611" s="30"/>
      <c r="K611" s="30"/>
      <c r="L611" s="30"/>
    </row>
    <row r="612" spans="1:12" x14ac:dyDescent="0.2">
      <c r="B612" s="30"/>
      <c r="C612" s="30"/>
      <c r="D612" s="30"/>
      <c r="E612" s="30"/>
      <c r="F612" s="30"/>
      <c r="G612" s="30"/>
      <c r="H612" s="30"/>
      <c r="I612" s="30"/>
      <c r="J612" s="30"/>
      <c r="K612" s="30"/>
      <c r="L612" s="30"/>
    </row>
    <row r="613" spans="1:12" x14ac:dyDescent="0.2">
      <c r="B613" s="30"/>
      <c r="C613" s="30"/>
      <c r="D613" s="30"/>
      <c r="E613" s="30"/>
      <c r="F613" s="30"/>
      <c r="G613" s="30"/>
      <c r="H613" s="30"/>
      <c r="I613" s="30"/>
      <c r="J613" s="30"/>
      <c r="K613" s="30"/>
      <c r="L613" s="30"/>
    </row>
    <row r="617" spans="1:12" x14ac:dyDescent="0.2">
      <c r="A617" s="33">
        <v>26</v>
      </c>
      <c r="B617" s="28" t="s">
        <v>1968</v>
      </c>
      <c r="C617" s="28"/>
      <c r="D617" s="28"/>
      <c r="E617" s="28"/>
      <c r="F617" s="28"/>
      <c r="G617" s="28"/>
      <c r="H617" s="28"/>
      <c r="I617" s="28"/>
      <c r="J617" s="28"/>
      <c r="K617" s="28"/>
      <c r="L617" s="28"/>
    </row>
    <row r="618" spans="1:12" x14ac:dyDescent="0.2">
      <c r="A618" s="33"/>
      <c r="B618" s="28"/>
      <c r="C618" s="28"/>
      <c r="D618" s="28"/>
      <c r="E618" s="28"/>
      <c r="F618" s="28"/>
      <c r="G618" s="28"/>
      <c r="H618" s="28"/>
      <c r="I618" s="28"/>
      <c r="J618" s="28"/>
      <c r="K618" s="28"/>
      <c r="L618" s="28"/>
    </row>
    <row r="621" spans="1:12" ht="16" thickBot="1" x14ac:dyDescent="0.25"/>
    <row r="622" spans="1:12" ht="16" thickBot="1" x14ac:dyDescent="0.25">
      <c r="A622" s="12" t="s">
        <v>333</v>
      </c>
      <c r="C622" s="17">
        <f>_xlfn.MAXIFS('Financial_Services '!D2:D1501,'Financial_Services '!F2:F1501,"Noida")</f>
        <v>17400</v>
      </c>
    </row>
    <row r="625" spans="2:12" x14ac:dyDescent="0.2">
      <c r="B625" s="30" t="s">
        <v>1922</v>
      </c>
      <c r="C625" s="30"/>
      <c r="D625" s="30"/>
      <c r="E625" s="30"/>
      <c r="F625" s="30"/>
      <c r="G625" s="30"/>
      <c r="H625" s="30"/>
      <c r="I625" s="30"/>
      <c r="J625" s="30"/>
      <c r="K625" s="30"/>
      <c r="L625" s="30"/>
    </row>
    <row r="626" spans="2:12" x14ac:dyDescent="0.2">
      <c r="B626" s="30"/>
      <c r="C626" s="30"/>
      <c r="D626" s="30"/>
      <c r="E626" s="30"/>
      <c r="F626" s="30"/>
      <c r="G626" s="30"/>
      <c r="H626" s="30"/>
      <c r="I626" s="30"/>
      <c r="J626" s="30"/>
      <c r="K626" s="30"/>
      <c r="L626" s="30"/>
    </row>
    <row r="627" spans="2:12" x14ac:dyDescent="0.2">
      <c r="B627" s="30"/>
      <c r="C627" s="30"/>
      <c r="D627" s="30"/>
      <c r="E627" s="30"/>
      <c r="F627" s="30"/>
      <c r="G627" s="30"/>
      <c r="H627" s="30"/>
      <c r="I627" s="30"/>
      <c r="J627" s="30"/>
      <c r="K627" s="30"/>
      <c r="L627" s="30"/>
    </row>
    <row r="628" spans="2:12" x14ac:dyDescent="0.2">
      <c r="B628" s="30"/>
      <c r="C628" s="30"/>
      <c r="D628" s="30"/>
      <c r="E628" s="30"/>
      <c r="F628" s="30"/>
      <c r="G628" s="30"/>
      <c r="H628" s="30"/>
      <c r="I628" s="30"/>
      <c r="J628" s="30"/>
      <c r="K628" s="30"/>
      <c r="L628" s="30"/>
    </row>
    <row r="629" spans="2:12" x14ac:dyDescent="0.2">
      <c r="B629" s="30"/>
      <c r="C629" s="30"/>
      <c r="D629" s="30"/>
      <c r="E629" s="30"/>
      <c r="F629" s="30"/>
      <c r="G629" s="30"/>
      <c r="H629" s="30"/>
      <c r="I629" s="30"/>
      <c r="J629" s="30"/>
      <c r="K629" s="30"/>
      <c r="L629" s="30"/>
    </row>
    <row r="630" spans="2:12" x14ac:dyDescent="0.2">
      <c r="B630" s="30"/>
      <c r="C630" s="30"/>
      <c r="D630" s="30"/>
      <c r="E630" s="30"/>
      <c r="F630" s="30"/>
      <c r="G630" s="30"/>
      <c r="H630" s="30"/>
      <c r="I630" s="30"/>
      <c r="J630" s="30"/>
      <c r="K630" s="30"/>
      <c r="L630" s="30"/>
    </row>
    <row r="631" spans="2:12" x14ac:dyDescent="0.2">
      <c r="B631" s="30"/>
      <c r="C631" s="30"/>
      <c r="D631" s="30"/>
      <c r="E631" s="30"/>
      <c r="F631" s="30"/>
      <c r="G631" s="30"/>
      <c r="H631" s="30"/>
      <c r="I631" s="30"/>
      <c r="J631" s="30"/>
      <c r="K631" s="30"/>
      <c r="L631" s="30"/>
    </row>
    <row r="632" spans="2:12" x14ac:dyDescent="0.2">
      <c r="B632" s="30"/>
      <c r="C632" s="30"/>
      <c r="D632" s="30"/>
      <c r="E632" s="30"/>
      <c r="F632" s="30"/>
      <c r="G632" s="30"/>
      <c r="H632" s="30"/>
      <c r="I632" s="30"/>
      <c r="J632" s="30"/>
      <c r="K632" s="30"/>
      <c r="L632" s="30"/>
    </row>
    <row r="633" spans="2:12" x14ac:dyDescent="0.2">
      <c r="B633" s="30"/>
      <c r="C633" s="30"/>
      <c r="D633" s="30"/>
      <c r="E633" s="30"/>
      <c r="F633" s="30"/>
      <c r="G633" s="30"/>
      <c r="H633" s="30"/>
      <c r="I633" s="30"/>
      <c r="J633" s="30"/>
      <c r="K633" s="30"/>
      <c r="L633" s="30"/>
    </row>
    <row r="634" spans="2:12" x14ac:dyDescent="0.2">
      <c r="B634" s="30"/>
      <c r="C634" s="30"/>
      <c r="D634" s="30"/>
      <c r="E634" s="30"/>
      <c r="F634" s="30"/>
      <c r="G634" s="30"/>
      <c r="H634" s="30"/>
      <c r="I634" s="30"/>
      <c r="J634" s="30"/>
      <c r="K634" s="30"/>
      <c r="L634" s="30"/>
    </row>
    <row r="635" spans="2:12" x14ac:dyDescent="0.2">
      <c r="B635" s="30"/>
      <c r="C635" s="30"/>
      <c r="D635" s="30"/>
      <c r="E635" s="30"/>
      <c r="F635" s="30"/>
      <c r="G635" s="30"/>
      <c r="H635" s="30"/>
      <c r="I635" s="30"/>
      <c r="J635" s="30"/>
      <c r="K635" s="30"/>
      <c r="L635" s="30"/>
    </row>
    <row r="636" spans="2:12" x14ac:dyDescent="0.2">
      <c r="B636" s="30"/>
      <c r="C636" s="30"/>
      <c r="D636" s="30"/>
      <c r="E636" s="30"/>
      <c r="F636" s="30"/>
      <c r="G636" s="30"/>
      <c r="H636" s="30"/>
      <c r="I636" s="30"/>
      <c r="J636" s="30"/>
      <c r="K636" s="30"/>
      <c r="L636" s="30"/>
    </row>
    <row r="637" spans="2:12" x14ac:dyDescent="0.2">
      <c r="B637" s="30"/>
      <c r="C637" s="30"/>
      <c r="D637" s="30"/>
      <c r="E637" s="30"/>
      <c r="F637" s="30"/>
      <c r="G637" s="30"/>
      <c r="H637" s="30"/>
      <c r="I637" s="30"/>
      <c r="J637" s="30"/>
      <c r="K637" s="30"/>
      <c r="L637" s="30"/>
    </row>
    <row r="638" spans="2:12" x14ac:dyDescent="0.2">
      <c r="B638" s="30"/>
      <c r="C638" s="30"/>
      <c r="D638" s="30"/>
      <c r="E638" s="30"/>
      <c r="F638" s="30"/>
      <c r="G638" s="30"/>
      <c r="H638" s="30"/>
      <c r="I638" s="30"/>
      <c r="J638" s="30"/>
      <c r="K638" s="30"/>
      <c r="L638" s="30"/>
    </row>
    <row r="642" spans="1:12" x14ac:dyDescent="0.2">
      <c r="A642" s="33">
        <v>27</v>
      </c>
      <c r="B642" s="28" t="s">
        <v>1969</v>
      </c>
      <c r="C642" s="28"/>
      <c r="D642" s="28"/>
      <c r="E642" s="28"/>
      <c r="F642" s="28"/>
      <c r="G642" s="28"/>
      <c r="H642" s="28"/>
      <c r="I642" s="28"/>
      <c r="J642" s="28"/>
      <c r="K642" s="28"/>
      <c r="L642" s="28"/>
    </row>
    <row r="643" spans="1:12" x14ac:dyDescent="0.2">
      <c r="A643" s="33"/>
      <c r="B643" s="28"/>
      <c r="C643" s="28"/>
      <c r="D643" s="28"/>
      <c r="E643" s="28"/>
      <c r="F643" s="28"/>
      <c r="G643" s="28"/>
      <c r="H643" s="28"/>
      <c r="I643" s="28"/>
      <c r="J643" s="28"/>
      <c r="K643" s="28"/>
      <c r="L643" s="28"/>
    </row>
    <row r="646" spans="1:12" ht="16" thickBot="1" x14ac:dyDescent="0.25"/>
    <row r="647" spans="1:12" ht="16" thickBot="1" x14ac:dyDescent="0.25">
      <c r="A647" s="12" t="s">
        <v>333</v>
      </c>
      <c r="C647" s="17">
        <f>_xlfn.MAXIFS('Financial_Services '!H2:H1501,'Financial_Services '!C2:C1501,"&gt;=4.0")</f>
        <v>100000</v>
      </c>
    </row>
    <row r="650" spans="1:12" x14ac:dyDescent="0.2">
      <c r="B650" s="30" t="s">
        <v>1923</v>
      </c>
      <c r="C650" s="30"/>
      <c r="D650" s="30"/>
      <c r="E650" s="30"/>
      <c r="F650" s="30"/>
      <c r="G650" s="30"/>
      <c r="H650" s="30"/>
      <c r="I650" s="30"/>
      <c r="J650" s="30"/>
      <c r="K650" s="30"/>
      <c r="L650" s="30"/>
    </row>
    <row r="651" spans="1:12" x14ac:dyDescent="0.2">
      <c r="B651" s="30"/>
      <c r="C651" s="30"/>
      <c r="D651" s="30"/>
      <c r="E651" s="30"/>
      <c r="F651" s="30"/>
      <c r="G651" s="30"/>
      <c r="H651" s="30"/>
      <c r="I651" s="30"/>
      <c r="J651" s="30"/>
      <c r="K651" s="30"/>
      <c r="L651" s="30"/>
    </row>
    <row r="652" spans="1:12" x14ac:dyDescent="0.2">
      <c r="B652" s="30"/>
      <c r="C652" s="30"/>
      <c r="D652" s="30"/>
      <c r="E652" s="30"/>
      <c r="F652" s="30"/>
      <c r="G652" s="30"/>
      <c r="H652" s="30"/>
      <c r="I652" s="30"/>
      <c r="J652" s="30"/>
      <c r="K652" s="30"/>
      <c r="L652" s="30"/>
    </row>
    <row r="653" spans="1:12" x14ac:dyDescent="0.2">
      <c r="B653" s="30"/>
      <c r="C653" s="30"/>
      <c r="D653" s="30"/>
      <c r="E653" s="30"/>
      <c r="F653" s="30"/>
      <c r="G653" s="30"/>
      <c r="H653" s="30"/>
      <c r="I653" s="30"/>
      <c r="J653" s="30"/>
      <c r="K653" s="30"/>
      <c r="L653" s="30"/>
    </row>
    <row r="654" spans="1:12" x14ac:dyDescent="0.2">
      <c r="B654" s="30"/>
      <c r="C654" s="30"/>
      <c r="D654" s="30"/>
      <c r="E654" s="30"/>
      <c r="F654" s="30"/>
      <c r="G654" s="30"/>
      <c r="H654" s="30"/>
      <c r="I654" s="30"/>
      <c r="J654" s="30"/>
      <c r="K654" s="30"/>
      <c r="L654" s="30"/>
    </row>
    <row r="655" spans="1:12" x14ac:dyDescent="0.2">
      <c r="B655" s="30"/>
      <c r="C655" s="30"/>
      <c r="D655" s="30"/>
      <c r="E655" s="30"/>
      <c r="F655" s="30"/>
      <c r="G655" s="30"/>
      <c r="H655" s="30"/>
      <c r="I655" s="30"/>
      <c r="J655" s="30"/>
      <c r="K655" s="30"/>
      <c r="L655" s="30"/>
    </row>
    <row r="656" spans="1:12" x14ac:dyDescent="0.2">
      <c r="B656" s="30"/>
      <c r="C656" s="30"/>
      <c r="D656" s="30"/>
      <c r="E656" s="30"/>
      <c r="F656" s="30"/>
      <c r="G656" s="30"/>
      <c r="H656" s="30"/>
      <c r="I656" s="30"/>
      <c r="J656" s="30"/>
      <c r="K656" s="30"/>
      <c r="L656" s="30"/>
    </row>
    <row r="657" spans="1:12" x14ac:dyDescent="0.2">
      <c r="B657" s="30"/>
      <c r="C657" s="30"/>
      <c r="D657" s="30"/>
      <c r="E657" s="30"/>
      <c r="F657" s="30"/>
      <c r="G657" s="30"/>
      <c r="H657" s="30"/>
      <c r="I657" s="30"/>
      <c r="J657" s="30"/>
      <c r="K657" s="30"/>
      <c r="L657" s="30"/>
    </row>
    <row r="658" spans="1:12" x14ac:dyDescent="0.2">
      <c r="B658" s="30"/>
      <c r="C658" s="30"/>
      <c r="D658" s="30"/>
      <c r="E658" s="30"/>
      <c r="F658" s="30"/>
      <c r="G658" s="30"/>
      <c r="H658" s="30"/>
      <c r="I658" s="30"/>
      <c r="J658" s="30"/>
      <c r="K658" s="30"/>
      <c r="L658" s="30"/>
    </row>
    <row r="659" spans="1:12" x14ac:dyDescent="0.2">
      <c r="B659" s="30"/>
      <c r="C659" s="30"/>
      <c r="D659" s="30"/>
      <c r="E659" s="30"/>
      <c r="F659" s="30"/>
      <c r="G659" s="30"/>
      <c r="H659" s="30"/>
      <c r="I659" s="30"/>
      <c r="J659" s="30"/>
      <c r="K659" s="30"/>
      <c r="L659" s="30"/>
    </row>
    <row r="660" spans="1:12" x14ac:dyDescent="0.2">
      <c r="B660" s="30"/>
      <c r="C660" s="30"/>
      <c r="D660" s="30"/>
      <c r="E660" s="30"/>
      <c r="F660" s="30"/>
      <c r="G660" s="30"/>
      <c r="H660" s="30"/>
      <c r="I660" s="30"/>
      <c r="J660" s="30"/>
      <c r="K660" s="30"/>
      <c r="L660" s="30"/>
    </row>
    <row r="661" spans="1:12" x14ac:dyDescent="0.2">
      <c r="B661" s="30"/>
      <c r="C661" s="30"/>
      <c r="D661" s="30"/>
      <c r="E661" s="30"/>
      <c r="F661" s="30"/>
      <c r="G661" s="30"/>
      <c r="H661" s="30"/>
      <c r="I661" s="30"/>
      <c r="J661" s="30"/>
      <c r="K661" s="30"/>
      <c r="L661" s="30"/>
    </row>
    <row r="662" spans="1:12" x14ac:dyDescent="0.2">
      <c r="B662" s="30"/>
      <c r="C662" s="30"/>
      <c r="D662" s="30"/>
      <c r="E662" s="30"/>
      <c r="F662" s="30"/>
      <c r="G662" s="30"/>
      <c r="H662" s="30"/>
      <c r="I662" s="30"/>
      <c r="J662" s="30"/>
      <c r="K662" s="30"/>
      <c r="L662" s="30"/>
    </row>
    <row r="663" spans="1:12" x14ac:dyDescent="0.2">
      <c r="B663" s="30"/>
      <c r="C663" s="30"/>
      <c r="D663" s="30"/>
      <c r="E663" s="30"/>
      <c r="F663" s="30"/>
      <c r="G663" s="30"/>
      <c r="H663" s="30"/>
      <c r="I663" s="30"/>
      <c r="J663" s="30"/>
      <c r="K663" s="30"/>
      <c r="L663" s="30"/>
    </row>
    <row r="668" spans="1:12" x14ac:dyDescent="0.2">
      <c r="A668" s="33">
        <v>28</v>
      </c>
      <c r="B668" s="28" t="s">
        <v>1970</v>
      </c>
      <c r="C668" s="28"/>
      <c r="D668" s="28"/>
      <c r="E668" s="28"/>
      <c r="F668" s="28"/>
      <c r="G668" s="28"/>
      <c r="H668" s="28"/>
      <c r="I668" s="28"/>
      <c r="J668" s="28"/>
      <c r="K668" s="28"/>
      <c r="L668" s="28"/>
    </row>
    <row r="669" spans="1:12" x14ac:dyDescent="0.2">
      <c r="A669" s="33"/>
      <c r="B669" s="28"/>
      <c r="C669" s="28"/>
      <c r="D669" s="28"/>
      <c r="E669" s="28"/>
      <c r="F669" s="28"/>
      <c r="G669" s="28"/>
      <c r="H669" s="28"/>
      <c r="I669" s="28"/>
      <c r="J669" s="28"/>
      <c r="K669" s="28"/>
      <c r="L669" s="28"/>
    </row>
    <row r="672" spans="1:12" ht="16" thickBot="1" x14ac:dyDescent="0.25"/>
    <row r="673" spans="1:12" ht="16" thickBot="1" x14ac:dyDescent="0.25">
      <c r="A673" s="12" t="s">
        <v>333</v>
      </c>
      <c r="C673" s="17">
        <f>_xlfn.MAXIFS('Financial_Services '!H2:H1501,'Financial_Services '!F2:F1501,"New York",'Financial_Services '!C2:C1501,"&gt;=4.0")</f>
        <v>25000</v>
      </c>
    </row>
    <row r="676" spans="1:12" x14ac:dyDescent="0.2">
      <c r="B676" s="30" t="s">
        <v>1946</v>
      </c>
      <c r="C676" s="30"/>
      <c r="D676" s="30"/>
      <c r="E676" s="30"/>
      <c r="F676" s="30"/>
      <c r="G676" s="30"/>
      <c r="H676" s="30"/>
      <c r="I676" s="30"/>
      <c r="J676" s="30"/>
      <c r="K676" s="30"/>
      <c r="L676" s="30"/>
    </row>
    <row r="677" spans="1:12" x14ac:dyDescent="0.2">
      <c r="B677" s="30"/>
      <c r="C677" s="30"/>
      <c r="D677" s="30"/>
      <c r="E677" s="30"/>
      <c r="F677" s="30"/>
      <c r="G677" s="30"/>
      <c r="H677" s="30"/>
      <c r="I677" s="30"/>
      <c r="J677" s="30"/>
      <c r="K677" s="30"/>
      <c r="L677" s="30"/>
    </row>
    <row r="678" spans="1:12" x14ac:dyDescent="0.2">
      <c r="B678" s="30"/>
      <c r="C678" s="30"/>
      <c r="D678" s="30"/>
      <c r="E678" s="30"/>
      <c r="F678" s="30"/>
      <c r="G678" s="30"/>
      <c r="H678" s="30"/>
      <c r="I678" s="30"/>
      <c r="J678" s="30"/>
      <c r="K678" s="30"/>
      <c r="L678" s="30"/>
    </row>
    <row r="679" spans="1:12" x14ac:dyDescent="0.2">
      <c r="B679" s="30"/>
      <c r="C679" s="30"/>
      <c r="D679" s="30"/>
      <c r="E679" s="30"/>
      <c r="F679" s="30"/>
      <c r="G679" s="30"/>
      <c r="H679" s="30"/>
      <c r="I679" s="30"/>
      <c r="J679" s="30"/>
      <c r="K679" s="30"/>
      <c r="L679" s="30"/>
    </row>
    <row r="680" spans="1:12" x14ac:dyDescent="0.2">
      <c r="B680" s="30"/>
      <c r="C680" s="30"/>
      <c r="D680" s="30"/>
      <c r="E680" s="30"/>
      <c r="F680" s="30"/>
      <c r="G680" s="30"/>
      <c r="H680" s="30"/>
      <c r="I680" s="30"/>
      <c r="J680" s="30"/>
      <c r="K680" s="30"/>
      <c r="L680" s="30"/>
    </row>
    <row r="681" spans="1:12" x14ac:dyDescent="0.2">
      <c r="B681" s="30"/>
      <c r="C681" s="30"/>
      <c r="D681" s="30"/>
      <c r="E681" s="30"/>
      <c r="F681" s="30"/>
      <c r="G681" s="30"/>
      <c r="H681" s="30"/>
      <c r="I681" s="30"/>
      <c r="J681" s="30"/>
      <c r="K681" s="30"/>
      <c r="L681" s="30"/>
    </row>
    <row r="682" spans="1:12" x14ac:dyDescent="0.2">
      <c r="B682" s="30"/>
      <c r="C682" s="30"/>
      <c r="D682" s="30"/>
      <c r="E682" s="30"/>
      <c r="F682" s="30"/>
      <c r="G682" s="30"/>
      <c r="H682" s="30"/>
      <c r="I682" s="30"/>
      <c r="J682" s="30"/>
      <c r="K682" s="30"/>
      <c r="L682" s="30"/>
    </row>
    <row r="683" spans="1:12" x14ac:dyDescent="0.2">
      <c r="B683" s="30"/>
      <c r="C683" s="30"/>
      <c r="D683" s="30"/>
      <c r="E683" s="30"/>
      <c r="F683" s="30"/>
      <c r="G683" s="30"/>
      <c r="H683" s="30"/>
      <c r="I683" s="30"/>
      <c r="J683" s="30"/>
      <c r="K683" s="30"/>
      <c r="L683" s="30"/>
    </row>
    <row r="684" spans="1:12" x14ac:dyDescent="0.2">
      <c r="B684" s="30"/>
      <c r="C684" s="30"/>
      <c r="D684" s="30"/>
      <c r="E684" s="30"/>
      <c r="F684" s="30"/>
      <c r="G684" s="30"/>
      <c r="H684" s="30"/>
      <c r="I684" s="30"/>
      <c r="J684" s="30"/>
      <c r="K684" s="30"/>
      <c r="L684" s="30"/>
    </row>
    <row r="685" spans="1:12" x14ac:dyDescent="0.2">
      <c r="B685" s="30"/>
      <c r="C685" s="30"/>
      <c r="D685" s="30"/>
      <c r="E685" s="30"/>
      <c r="F685" s="30"/>
      <c r="G685" s="30"/>
      <c r="H685" s="30"/>
      <c r="I685" s="30"/>
      <c r="J685" s="30"/>
      <c r="K685" s="30"/>
      <c r="L685" s="30"/>
    </row>
    <row r="686" spans="1:12" x14ac:dyDescent="0.2">
      <c r="B686" s="30"/>
      <c r="C686" s="30"/>
      <c r="D686" s="30"/>
      <c r="E686" s="30"/>
      <c r="F686" s="30"/>
      <c r="G686" s="30"/>
      <c r="H686" s="30"/>
      <c r="I686" s="30"/>
      <c r="J686" s="30"/>
      <c r="K686" s="30"/>
      <c r="L686" s="30"/>
    </row>
    <row r="687" spans="1:12" x14ac:dyDescent="0.2">
      <c r="B687" s="30"/>
      <c r="C687" s="30"/>
      <c r="D687" s="30"/>
      <c r="E687" s="30"/>
      <c r="F687" s="30"/>
      <c r="G687" s="30"/>
      <c r="H687" s="30"/>
      <c r="I687" s="30"/>
      <c r="J687" s="30"/>
      <c r="K687" s="30"/>
      <c r="L687" s="30"/>
    </row>
    <row r="688" spans="1:12" x14ac:dyDescent="0.2">
      <c r="B688" s="30"/>
      <c r="C688" s="30"/>
      <c r="D688" s="30"/>
      <c r="E688" s="30"/>
      <c r="F688" s="30"/>
      <c r="G688" s="30"/>
      <c r="H688" s="30"/>
      <c r="I688" s="30"/>
      <c r="J688" s="30"/>
      <c r="K688" s="30"/>
      <c r="L688" s="30"/>
    </row>
    <row r="689" spans="1:12" x14ac:dyDescent="0.2">
      <c r="B689" s="30"/>
      <c r="C689" s="30"/>
      <c r="D689" s="30"/>
      <c r="E689" s="30"/>
      <c r="F689" s="30"/>
      <c r="G689" s="30"/>
      <c r="H689" s="30"/>
      <c r="I689" s="30"/>
      <c r="J689" s="30"/>
      <c r="K689" s="30"/>
      <c r="L689" s="30"/>
    </row>
    <row r="690" spans="1:12" x14ac:dyDescent="0.2">
      <c r="B690" s="30"/>
      <c r="C690" s="30"/>
      <c r="D690" s="30"/>
      <c r="E690" s="30"/>
      <c r="F690" s="30"/>
      <c r="G690" s="30"/>
      <c r="H690" s="30"/>
      <c r="I690" s="30"/>
      <c r="J690" s="30"/>
      <c r="K690" s="30"/>
      <c r="L690" s="30"/>
    </row>
    <row r="691" spans="1:12" x14ac:dyDescent="0.2">
      <c r="B691" s="30"/>
      <c r="C691" s="30"/>
      <c r="D691" s="30"/>
      <c r="E691" s="30"/>
      <c r="F691" s="30"/>
      <c r="G691" s="30"/>
      <c r="H691" s="30"/>
      <c r="I691" s="30"/>
      <c r="J691" s="30"/>
      <c r="K691" s="30"/>
      <c r="L691" s="30"/>
    </row>
    <row r="694" spans="1:12" ht="19" x14ac:dyDescent="0.25">
      <c r="F694" s="25" t="s">
        <v>549</v>
      </c>
    </row>
    <row r="696" spans="1:12" x14ac:dyDescent="0.2">
      <c r="A696" s="33">
        <v>29</v>
      </c>
      <c r="B696" s="28" t="s">
        <v>1971</v>
      </c>
      <c r="C696" s="28"/>
      <c r="D696" s="28"/>
      <c r="E696" s="28"/>
      <c r="F696" s="28"/>
      <c r="G696" s="28"/>
      <c r="H696" s="28"/>
      <c r="I696" s="28"/>
      <c r="J696" s="28"/>
      <c r="K696" s="28"/>
      <c r="L696" s="28"/>
    </row>
    <row r="697" spans="1:12" x14ac:dyDescent="0.2">
      <c r="A697" s="33"/>
      <c r="B697" s="28"/>
      <c r="C697" s="28"/>
      <c r="D697" s="28"/>
      <c r="E697" s="28"/>
      <c r="F697" s="28"/>
      <c r="G697" s="28"/>
      <c r="H697" s="28"/>
      <c r="I697" s="28"/>
      <c r="J697" s="28"/>
      <c r="K697" s="28"/>
      <c r="L697" s="28"/>
    </row>
    <row r="700" spans="1:12" ht="16" thickBot="1" x14ac:dyDescent="0.25"/>
    <row r="701" spans="1:12" ht="16" thickBot="1" x14ac:dyDescent="0.25">
      <c r="A701" s="12" t="s">
        <v>333</v>
      </c>
      <c r="C701" s="17">
        <f>MIN('Financial_Services '!C2:C1501)</f>
        <v>1.5</v>
      </c>
    </row>
    <row r="705" spans="1:12" x14ac:dyDescent="0.2">
      <c r="B705" s="29" t="s">
        <v>1924</v>
      </c>
      <c r="C705" s="29"/>
      <c r="D705" s="29"/>
      <c r="E705" s="29"/>
      <c r="F705" s="29"/>
      <c r="G705" s="29"/>
      <c r="H705" s="29"/>
      <c r="I705" s="29"/>
      <c r="J705" s="29"/>
      <c r="K705" s="29"/>
      <c r="L705" s="29"/>
    </row>
    <row r="706" spans="1:12" x14ac:dyDescent="0.2">
      <c r="B706" s="29"/>
      <c r="C706" s="29"/>
      <c r="D706" s="29"/>
      <c r="E706" s="29"/>
      <c r="F706" s="29"/>
      <c r="G706" s="29"/>
      <c r="H706" s="29"/>
      <c r="I706" s="29"/>
      <c r="J706" s="29"/>
      <c r="K706" s="29"/>
      <c r="L706" s="29"/>
    </row>
    <row r="707" spans="1:12" x14ac:dyDescent="0.2">
      <c r="B707" s="29"/>
      <c r="C707" s="29"/>
      <c r="D707" s="29"/>
      <c r="E707" s="29"/>
      <c r="F707" s="29"/>
      <c r="G707" s="29"/>
      <c r="H707" s="29"/>
      <c r="I707" s="29"/>
      <c r="J707" s="29"/>
      <c r="K707" s="29"/>
      <c r="L707" s="29"/>
    </row>
    <row r="708" spans="1:12" x14ac:dyDescent="0.2">
      <c r="B708" s="29"/>
      <c r="C708" s="29"/>
      <c r="D708" s="29"/>
      <c r="E708" s="29"/>
      <c r="F708" s="29"/>
      <c r="G708" s="29"/>
      <c r="H708" s="29"/>
      <c r="I708" s="29"/>
      <c r="J708" s="29"/>
      <c r="K708" s="29"/>
      <c r="L708" s="29"/>
    </row>
    <row r="709" spans="1:12" x14ac:dyDescent="0.2">
      <c r="B709" s="29"/>
      <c r="C709" s="29"/>
      <c r="D709" s="29"/>
      <c r="E709" s="29"/>
      <c r="F709" s="29"/>
      <c r="G709" s="29"/>
      <c r="H709" s="29"/>
      <c r="I709" s="29"/>
      <c r="J709" s="29"/>
      <c r="K709" s="29"/>
      <c r="L709" s="29"/>
    </row>
    <row r="710" spans="1:12" x14ac:dyDescent="0.2">
      <c r="B710" s="29"/>
      <c r="C710" s="29"/>
      <c r="D710" s="29"/>
      <c r="E710" s="29"/>
      <c r="F710" s="29"/>
      <c r="G710" s="29"/>
      <c r="H710" s="29"/>
      <c r="I710" s="29"/>
      <c r="J710" s="29"/>
      <c r="K710" s="29"/>
      <c r="L710" s="29"/>
    </row>
    <row r="711" spans="1:12" x14ac:dyDescent="0.2">
      <c r="B711" s="29"/>
      <c r="C711" s="29"/>
      <c r="D711" s="29"/>
      <c r="E711" s="29"/>
      <c r="F711" s="29"/>
      <c r="G711" s="29"/>
      <c r="H711" s="29"/>
      <c r="I711" s="29"/>
      <c r="J711" s="29"/>
      <c r="K711" s="29"/>
      <c r="L711" s="29"/>
    </row>
    <row r="712" spans="1:12" x14ac:dyDescent="0.2">
      <c r="B712" s="29"/>
      <c r="C712" s="29"/>
      <c r="D712" s="29"/>
      <c r="E712" s="29"/>
      <c r="F712" s="29"/>
      <c r="G712" s="29"/>
      <c r="H712" s="29"/>
      <c r="I712" s="29"/>
      <c r="J712" s="29"/>
      <c r="K712" s="29"/>
      <c r="L712" s="29"/>
    </row>
    <row r="713" spans="1:12" x14ac:dyDescent="0.2">
      <c r="B713" s="29"/>
      <c r="C713" s="29"/>
      <c r="D713" s="29"/>
      <c r="E713" s="29"/>
      <c r="F713" s="29"/>
      <c r="G713" s="29"/>
      <c r="H713" s="29"/>
      <c r="I713" s="29"/>
      <c r="J713" s="29"/>
      <c r="K713" s="29"/>
      <c r="L713" s="29"/>
    </row>
    <row r="715" spans="1:12" ht="19" x14ac:dyDescent="0.25">
      <c r="F715" s="25" t="s">
        <v>550</v>
      </c>
    </row>
    <row r="717" spans="1:12" x14ac:dyDescent="0.2">
      <c r="A717" s="33">
        <v>30</v>
      </c>
      <c r="B717" s="28" t="s">
        <v>1972</v>
      </c>
      <c r="C717" s="28"/>
      <c r="D717" s="28"/>
      <c r="E717" s="28"/>
      <c r="F717" s="28"/>
      <c r="G717" s="28"/>
      <c r="H717" s="28"/>
      <c r="I717" s="28"/>
      <c r="J717" s="28"/>
      <c r="K717" s="28"/>
      <c r="L717" s="28"/>
    </row>
    <row r="718" spans="1:12" x14ac:dyDescent="0.2">
      <c r="A718" s="33"/>
      <c r="B718" s="28"/>
      <c r="C718" s="28"/>
      <c r="D718" s="28"/>
      <c r="E718" s="28"/>
      <c r="F718" s="28"/>
      <c r="G718" s="28"/>
      <c r="H718" s="28"/>
      <c r="I718" s="28"/>
      <c r="J718" s="28"/>
      <c r="K718" s="28"/>
      <c r="L718" s="28"/>
    </row>
    <row r="721" spans="1:12" ht="16" thickBot="1" x14ac:dyDescent="0.25"/>
    <row r="722" spans="1:12" ht="16" thickBot="1" x14ac:dyDescent="0.25">
      <c r="A722" s="12" t="s">
        <v>333</v>
      </c>
      <c r="C722" s="17">
        <f>_xlfn.MINIFS('Financial_Services '!D2:D1501,'Financial_Services '!E2:E1501,"Government")</f>
        <v>60</v>
      </c>
    </row>
    <row r="725" spans="1:12" x14ac:dyDescent="0.2">
      <c r="B725" s="30" t="s">
        <v>1925</v>
      </c>
      <c r="C725" s="30"/>
      <c r="D725" s="30"/>
      <c r="E725" s="30"/>
      <c r="F725" s="30"/>
      <c r="G725" s="30"/>
      <c r="H725" s="30"/>
      <c r="I725" s="30"/>
      <c r="J725" s="30"/>
      <c r="K725" s="30"/>
      <c r="L725" s="30"/>
    </row>
    <row r="726" spans="1:12" x14ac:dyDescent="0.2">
      <c r="B726" s="30"/>
      <c r="C726" s="30"/>
      <c r="D726" s="30"/>
      <c r="E726" s="30"/>
      <c r="F726" s="30"/>
      <c r="G726" s="30"/>
      <c r="H726" s="30"/>
      <c r="I726" s="30"/>
      <c r="J726" s="30"/>
      <c r="K726" s="30"/>
      <c r="L726" s="30"/>
    </row>
    <row r="727" spans="1:12" x14ac:dyDescent="0.2">
      <c r="B727" s="30"/>
      <c r="C727" s="30"/>
      <c r="D727" s="30"/>
      <c r="E727" s="30"/>
      <c r="F727" s="30"/>
      <c r="G727" s="30"/>
      <c r="H727" s="30"/>
      <c r="I727" s="30"/>
      <c r="J727" s="30"/>
      <c r="K727" s="30"/>
      <c r="L727" s="30"/>
    </row>
    <row r="728" spans="1:12" x14ac:dyDescent="0.2">
      <c r="B728" s="30"/>
      <c r="C728" s="30"/>
      <c r="D728" s="30"/>
      <c r="E728" s="30"/>
      <c r="F728" s="30"/>
      <c r="G728" s="30"/>
      <c r="H728" s="30"/>
      <c r="I728" s="30"/>
      <c r="J728" s="30"/>
      <c r="K728" s="30"/>
      <c r="L728" s="30"/>
    </row>
    <row r="729" spans="1:12" x14ac:dyDescent="0.2">
      <c r="B729" s="30"/>
      <c r="C729" s="30"/>
      <c r="D729" s="30"/>
      <c r="E729" s="30"/>
      <c r="F729" s="30"/>
      <c r="G729" s="30"/>
      <c r="H729" s="30"/>
      <c r="I729" s="30"/>
      <c r="J729" s="30"/>
      <c r="K729" s="30"/>
      <c r="L729" s="30"/>
    </row>
    <row r="730" spans="1:12" x14ac:dyDescent="0.2">
      <c r="B730" s="30"/>
      <c r="C730" s="30"/>
      <c r="D730" s="30"/>
      <c r="E730" s="30"/>
      <c r="F730" s="30"/>
      <c r="G730" s="30"/>
      <c r="H730" s="30"/>
      <c r="I730" s="30"/>
      <c r="J730" s="30"/>
      <c r="K730" s="30"/>
      <c r="L730" s="30"/>
    </row>
    <row r="731" spans="1:12" x14ac:dyDescent="0.2">
      <c r="B731" s="30"/>
      <c r="C731" s="30"/>
      <c r="D731" s="30"/>
      <c r="E731" s="30"/>
      <c r="F731" s="30"/>
      <c r="G731" s="30"/>
      <c r="H731" s="30"/>
      <c r="I731" s="30"/>
      <c r="J731" s="30"/>
      <c r="K731" s="30"/>
      <c r="L731" s="30"/>
    </row>
    <row r="732" spans="1:12" x14ac:dyDescent="0.2">
      <c r="B732" s="30"/>
      <c r="C732" s="30"/>
      <c r="D732" s="30"/>
      <c r="E732" s="30"/>
      <c r="F732" s="30"/>
      <c r="G732" s="30"/>
      <c r="H732" s="30"/>
      <c r="I732" s="30"/>
      <c r="J732" s="30"/>
      <c r="K732" s="30"/>
      <c r="L732" s="30"/>
    </row>
    <row r="733" spans="1:12" x14ac:dyDescent="0.2">
      <c r="B733" s="30"/>
      <c r="C733" s="30"/>
      <c r="D733" s="30"/>
      <c r="E733" s="30"/>
      <c r="F733" s="30"/>
      <c r="G733" s="30"/>
      <c r="H733" s="30"/>
      <c r="I733" s="30"/>
      <c r="J733" s="30"/>
      <c r="K733" s="30"/>
      <c r="L733" s="30"/>
    </row>
    <row r="734" spans="1:12" x14ac:dyDescent="0.2">
      <c r="B734" s="30"/>
      <c r="C734" s="30"/>
      <c r="D734" s="30"/>
      <c r="E734" s="30"/>
      <c r="F734" s="30"/>
      <c r="G734" s="30"/>
      <c r="H734" s="30"/>
      <c r="I734" s="30"/>
      <c r="J734" s="30"/>
      <c r="K734" s="30"/>
      <c r="L734" s="30"/>
    </row>
    <row r="735" spans="1:12" x14ac:dyDescent="0.2">
      <c r="B735" s="30"/>
      <c r="C735" s="30"/>
      <c r="D735" s="30"/>
      <c r="E735" s="30"/>
      <c r="F735" s="30"/>
      <c r="G735" s="30"/>
      <c r="H735" s="30"/>
      <c r="I735" s="30"/>
      <c r="J735" s="30"/>
      <c r="K735" s="30"/>
      <c r="L735" s="30"/>
    </row>
    <row r="736" spans="1:12" x14ac:dyDescent="0.2">
      <c r="B736" s="30"/>
      <c r="C736" s="30"/>
      <c r="D736" s="30"/>
      <c r="E736" s="30"/>
      <c r="F736" s="30"/>
      <c r="G736" s="30"/>
      <c r="H736" s="30"/>
      <c r="I736" s="30"/>
      <c r="J736" s="30"/>
      <c r="K736" s="30"/>
      <c r="L736" s="30"/>
    </row>
    <row r="737" spans="1:12" x14ac:dyDescent="0.2">
      <c r="B737" s="30"/>
      <c r="C737" s="30"/>
      <c r="D737" s="30"/>
      <c r="E737" s="30"/>
      <c r="F737" s="30"/>
      <c r="G737" s="30"/>
      <c r="H737" s="30"/>
      <c r="I737" s="30"/>
      <c r="J737" s="30"/>
      <c r="K737" s="30"/>
      <c r="L737" s="30"/>
    </row>
    <row r="738" spans="1:12" x14ac:dyDescent="0.2">
      <c r="B738" s="30"/>
      <c r="C738" s="30"/>
      <c r="D738" s="30"/>
      <c r="E738" s="30"/>
      <c r="F738" s="30"/>
      <c r="G738" s="30"/>
      <c r="H738" s="30"/>
      <c r="I738" s="30"/>
      <c r="J738" s="30"/>
      <c r="K738" s="30"/>
      <c r="L738" s="30"/>
    </row>
    <row r="742" spans="1:12" x14ac:dyDescent="0.2">
      <c r="A742" s="33">
        <v>31</v>
      </c>
      <c r="B742" s="28" t="s">
        <v>1973</v>
      </c>
      <c r="C742" s="28"/>
      <c r="D742" s="28"/>
      <c r="E742" s="28"/>
      <c r="F742" s="28"/>
      <c r="G742" s="28"/>
      <c r="H742" s="28"/>
      <c r="I742" s="28"/>
      <c r="J742" s="28"/>
      <c r="K742" s="28"/>
      <c r="L742" s="28"/>
    </row>
    <row r="743" spans="1:12" x14ac:dyDescent="0.2">
      <c r="A743" s="33"/>
      <c r="B743" s="28"/>
      <c r="C743" s="28"/>
      <c r="D743" s="28"/>
      <c r="E743" s="28"/>
      <c r="F743" s="28"/>
      <c r="G743" s="28"/>
      <c r="H743" s="28"/>
      <c r="I743" s="28"/>
      <c r="J743" s="28"/>
      <c r="K743" s="28"/>
      <c r="L743" s="28"/>
    </row>
    <row r="746" spans="1:12" ht="16" thickBot="1" x14ac:dyDescent="0.25"/>
    <row r="747" spans="1:12" ht="16" thickBot="1" x14ac:dyDescent="0.25">
      <c r="A747" s="12" t="s">
        <v>333</v>
      </c>
      <c r="C747" s="17">
        <f>_xlfn.MINIFS('Financial_Services '!H2:H1501,'Financial_Services '!F2:F1501,"Gurgaon")</f>
        <v>150</v>
      </c>
    </row>
    <row r="750" spans="1:12" x14ac:dyDescent="0.2">
      <c r="B750" s="30" t="s">
        <v>1926</v>
      </c>
      <c r="C750" s="30"/>
      <c r="D750" s="30"/>
      <c r="E750" s="30"/>
      <c r="F750" s="30"/>
      <c r="G750" s="30"/>
      <c r="H750" s="30"/>
      <c r="I750" s="30"/>
      <c r="J750" s="30"/>
      <c r="K750" s="30"/>
      <c r="L750" s="30"/>
    </row>
    <row r="751" spans="1:12" x14ac:dyDescent="0.2">
      <c r="B751" s="30"/>
      <c r="C751" s="30"/>
      <c r="D751" s="30"/>
      <c r="E751" s="30"/>
      <c r="F751" s="30"/>
      <c r="G751" s="30"/>
      <c r="H751" s="30"/>
      <c r="I751" s="30"/>
      <c r="J751" s="30"/>
      <c r="K751" s="30"/>
      <c r="L751" s="30"/>
    </row>
    <row r="752" spans="1:12" x14ac:dyDescent="0.2">
      <c r="B752" s="30"/>
      <c r="C752" s="30"/>
      <c r="D752" s="30"/>
      <c r="E752" s="30"/>
      <c r="F752" s="30"/>
      <c r="G752" s="30"/>
      <c r="H752" s="30"/>
      <c r="I752" s="30"/>
      <c r="J752" s="30"/>
      <c r="K752" s="30"/>
      <c r="L752" s="30"/>
    </row>
    <row r="753" spans="1:12" x14ac:dyDescent="0.2">
      <c r="B753" s="30"/>
      <c r="C753" s="30"/>
      <c r="D753" s="30"/>
      <c r="E753" s="30"/>
      <c r="F753" s="30"/>
      <c r="G753" s="30"/>
      <c r="H753" s="30"/>
      <c r="I753" s="30"/>
      <c r="J753" s="30"/>
      <c r="K753" s="30"/>
      <c r="L753" s="30"/>
    </row>
    <row r="754" spans="1:12" x14ac:dyDescent="0.2">
      <c r="B754" s="30"/>
      <c r="C754" s="30"/>
      <c r="D754" s="30"/>
      <c r="E754" s="30"/>
      <c r="F754" s="30"/>
      <c r="G754" s="30"/>
      <c r="H754" s="30"/>
      <c r="I754" s="30"/>
      <c r="J754" s="30"/>
      <c r="K754" s="30"/>
      <c r="L754" s="30"/>
    </row>
    <row r="755" spans="1:12" x14ac:dyDescent="0.2">
      <c r="B755" s="30"/>
      <c r="C755" s="30"/>
      <c r="D755" s="30"/>
      <c r="E755" s="30"/>
      <c r="F755" s="30"/>
      <c r="G755" s="30"/>
      <c r="H755" s="30"/>
      <c r="I755" s="30"/>
      <c r="J755" s="30"/>
      <c r="K755" s="30"/>
      <c r="L755" s="30"/>
    </row>
    <row r="756" spans="1:12" x14ac:dyDescent="0.2">
      <c r="B756" s="30"/>
      <c r="C756" s="30"/>
      <c r="D756" s="30"/>
      <c r="E756" s="30"/>
      <c r="F756" s="30"/>
      <c r="G756" s="30"/>
      <c r="H756" s="30"/>
      <c r="I756" s="30"/>
      <c r="J756" s="30"/>
      <c r="K756" s="30"/>
      <c r="L756" s="30"/>
    </row>
    <row r="757" spans="1:12" x14ac:dyDescent="0.2">
      <c r="B757" s="30"/>
      <c r="C757" s="30"/>
      <c r="D757" s="30"/>
      <c r="E757" s="30"/>
      <c r="F757" s="30"/>
      <c r="G757" s="30"/>
      <c r="H757" s="30"/>
      <c r="I757" s="30"/>
      <c r="J757" s="30"/>
      <c r="K757" s="30"/>
      <c r="L757" s="30"/>
    </row>
    <row r="758" spans="1:12" x14ac:dyDescent="0.2">
      <c r="B758" s="30"/>
      <c r="C758" s="30"/>
      <c r="D758" s="30"/>
      <c r="E758" s="30"/>
      <c r="F758" s="30"/>
      <c r="G758" s="30"/>
      <c r="H758" s="30"/>
      <c r="I758" s="30"/>
      <c r="J758" s="30"/>
      <c r="K758" s="30"/>
      <c r="L758" s="30"/>
    </row>
    <row r="759" spans="1:12" x14ac:dyDescent="0.2">
      <c r="B759" s="30"/>
      <c r="C759" s="30"/>
      <c r="D759" s="30"/>
      <c r="E759" s="30"/>
      <c r="F759" s="30"/>
      <c r="G759" s="30"/>
      <c r="H759" s="30"/>
      <c r="I759" s="30"/>
      <c r="J759" s="30"/>
      <c r="K759" s="30"/>
      <c r="L759" s="30"/>
    </row>
    <row r="760" spans="1:12" x14ac:dyDescent="0.2">
      <c r="B760" s="30"/>
      <c r="C760" s="30"/>
      <c r="D760" s="30"/>
      <c r="E760" s="30"/>
      <c r="F760" s="30"/>
      <c r="G760" s="30"/>
      <c r="H760" s="30"/>
      <c r="I760" s="30"/>
      <c r="J760" s="30"/>
      <c r="K760" s="30"/>
      <c r="L760" s="30"/>
    </row>
    <row r="761" spans="1:12" x14ac:dyDescent="0.2">
      <c r="B761" s="30"/>
      <c r="C761" s="30"/>
      <c r="D761" s="30"/>
      <c r="E761" s="30"/>
      <c r="F761" s="30"/>
      <c r="G761" s="30"/>
      <c r="H761" s="30"/>
      <c r="I761" s="30"/>
      <c r="J761" s="30"/>
      <c r="K761" s="30"/>
      <c r="L761" s="30"/>
    </row>
    <row r="762" spans="1:12" x14ac:dyDescent="0.2">
      <c r="B762" s="30"/>
      <c r="C762" s="30"/>
      <c r="D762" s="30"/>
      <c r="E762" s="30"/>
      <c r="F762" s="30"/>
      <c r="G762" s="30"/>
      <c r="H762" s="30"/>
      <c r="I762" s="30"/>
      <c r="J762" s="30"/>
      <c r="K762" s="30"/>
      <c r="L762" s="30"/>
    </row>
    <row r="763" spans="1:12" x14ac:dyDescent="0.2">
      <c r="B763" s="30"/>
      <c r="C763" s="30"/>
      <c r="D763" s="30"/>
      <c r="E763" s="30"/>
      <c r="F763" s="30"/>
      <c r="G763" s="30"/>
      <c r="H763" s="30"/>
      <c r="I763" s="30"/>
      <c r="J763" s="30"/>
      <c r="K763" s="30"/>
      <c r="L763" s="30"/>
    </row>
    <row r="767" spans="1:12" x14ac:dyDescent="0.2">
      <c r="A767" s="33">
        <v>32</v>
      </c>
      <c r="B767" s="28" t="s">
        <v>1974</v>
      </c>
      <c r="C767" s="28"/>
      <c r="D767" s="28"/>
      <c r="E767" s="28"/>
      <c r="F767" s="28"/>
      <c r="G767" s="28"/>
      <c r="H767" s="28"/>
      <c r="I767" s="28"/>
      <c r="J767" s="28"/>
      <c r="K767" s="28"/>
      <c r="L767" s="28"/>
    </row>
    <row r="768" spans="1:12" x14ac:dyDescent="0.2">
      <c r="A768" s="33"/>
      <c r="B768" s="28"/>
      <c r="C768" s="28"/>
      <c r="D768" s="28"/>
      <c r="E768" s="28"/>
      <c r="F768" s="28"/>
      <c r="G768" s="28"/>
      <c r="H768" s="28"/>
      <c r="I768" s="28"/>
      <c r="J768" s="28"/>
      <c r="K768" s="28"/>
      <c r="L768" s="28"/>
    </row>
    <row r="771" spans="1:12" ht="16" thickBot="1" x14ac:dyDescent="0.25"/>
    <row r="772" spans="1:12" ht="16" thickBot="1" x14ac:dyDescent="0.25">
      <c r="A772" s="12" t="s">
        <v>333</v>
      </c>
      <c r="C772" s="17">
        <f>_xlfn.MINIFS('Financial_Services '!C2:C1501,'Financial_Services '!H2:H1501,"&gt;75000")</f>
        <v>3.6</v>
      </c>
    </row>
    <row r="775" spans="1:12" x14ac:dyDescent="0.2">
      <c r="B775" s="30" t="s">
        <v>1927</v>
      </c>
      <c r="C775" s="30"/>
      <c r="D775" s="30"/>
      <c r="E775" s="30"/>
      <c r="F775" s="30"/>
      <c r="G775" s="30"/>
      <c r="H775" s="30"/>
      <c r="I775" s="30"/>
      <c r="J775" s="30"/>
      <c r="K775" s="30"/>
      <c r="L775" s="30"/>
    </row>
    <row r="776" spans="1:12" x14ac:dyDescent="0.2">
      <c r="B776" s="30"/>
      <c r="C776" s="30"/>
      <c r="D776" s="30"/>
      <c r="E776" s="30"/>
      <c r="F776" s="30"/>
      <c r="G776" s="30"/>
      <c r="H776" s="30"/>
      <c r="I776" s="30"/>
      <c r="J776" s="30"/>
      <c r="K776" s="30"/>
      <c r="L776" s="30"/>
    </row>
    <row r="777" spans="1:12" x14ac:dyDescent="0.2">
      <c r="B777" s="30"/>
      <c r="C777" s="30"/>
      <c r="D777" s="30"/>
      <c r="E777" s="30"/>
      <c r="F777" s="30"/>
      <c r="G777" s="30"/>
      <c r="H777" s="30"/>
      <c r="I777" s="30"/>
      <c r="J777" s="30"/>
      <c r="K777" s="30"/>
      <c r="L777" s="30"/>
    </row>
    <row r="778" spans="1:12" x14ac:dyDescent="0.2">
      <c r="B778" s="30"/>
      <c r="C778" s="30"/>
      <c r="D778" s="30"/>
      <c r="E778" s="30"/>
      <c r="F778" s="30"/>
      <c r="G778" s="30"/>
      <c r="H778" s="30"/>
      <c r="I778" s="30"/>
      <c r="J778" s="30"/>
      <c r="K778" s="30"/>
      <c r="L778" s="30"/>
    </row>
    <row r="779" spans="1:12" x14ac:dyDescent="0.2">
      <c r="B779" s="30"/>
      <c r="C779" s="30"/>
      <c r="D779" s="30"/>
      <c r="E779" s="30"/>
      <c r="F779" s="30"/>
      <c r="G779" s="30"/>
      <c r="H779" s="30"/>
      <c r="I779" s="30"/>
      <c r="J779" s="30"/>
      <c r="K779" s="30"/>
      <c r="L779" s="30"/>
    </row>
    <row r="780" spans="1:12" x14ac:dyDescent="0.2">
      <c r="B780" s="30"/>
      <c r="C780" s="30"/>
      <c r="D780" s="30"/>
      <c r="E780" s="30"/>
      <c r="F780" s="30"/>
      <c r="G780" s="30"/>
      <c r="H780" s="30"/>
      <c r="I780" s="30"/>
      <c r="J780" s="30"/>
      <c r="K780" s="30"/>
      <c r="L780" s="30"/>
    </row>
    <row r="781" spans="1:12" x14ac:dyDescent="0.2">
      <c r="B781" s="30"/>
      <c r="C781" s="30"/>
      <c r="D781" s="30"/>
      <c r="E781" s="30"/>
      <c r="F781" s="30"/>
      <c r="G781" s="30"/>
      <c r="H781" s="30"/>
      <c r="I781" s="30"/>
      <c r="J781" s="30"/>
      <c r="K781" s="30"/>
      <c r="L781" s="30"/>
    </row>
    <row r="782" spans="1:12" x14ac:dyDescent="0.2">
      <c r="B782" s="30"/>
      <c r="C782" s="30"/>
      <c r="D782" s="30"/>
      <c r="E782" s="30"/>
      <c r="F782" s="30"/>
      <c r="G782" s="30"/>
      <c r="H782" s="30"/>
      <c r="I782" s="30"/>
      <c r="J782" s="30"/>
      <c r="K782" s="30"/>
      <c r="L782" s="30"/>
    </row>
    <row r="783" spans="1:12" x14ac:dyDescent="0.2">
      <c r="B783" s="30"/>
      <c r="C783" s="30"/>
      <c r="D783" s="30"/>
      <c r="E783" s="30"/>
      <c r="F783" s="30"/>
      <c r="G783" s="30"/>
      <c r="H783" s="30"/>
      <c r="I783" s="30"/>
      <c r="J783" s="30"/>
      <c r="K783" s="30"/>
      <c r="L783" s="30"/>
    </row>
    <row r="784" spans="1:12" x14ac:dyDescent="0.2">
      <c r="B784" s="30"/>
      <c r="C784" s="30"/>
      <c r="D784" s="30"/>
      <c r="E784" s="30"/>
      <c r="F784" s="30"/>
      <c r="G784" s="30"/>
      <c r="H784" s="30"/>
      <c r="I784" s="30"/>
      <c r="J784" s="30"/>
      <c r="K784" s="30"/>
      <c r="L784" s="30"/>
    </row>
    <row r="785" spans="1:12" x14ac:dyDescent="0.2">
      <c r="B785" s="30"/>
      <c r="C785" s="30"/>
      <c r="D785" s="30"/>
      <c r="E785" s="30"/>
      <c r="F785" s="30"/>
      <c r="G785" s="30"/>
      <c r="H785" s="30"/>
      <c r="I785" s="30"/>
      <c r="J785" s="30"/>
      <c r="K785" s="30"/>
      <c r="L785" s="30"/>
    </row>
    <row r="786" spans="1:12" x14ac:dyDescent="0.2">
      <c r="B786" s="30"/>
      <c r="C786" s="30"/>
      <c r="D786" s="30"/>
      <c r="E786" s="30"/>
      <c r="F786" s="30"/>
      <c r="G786" s="30"/>
      <c r="H786" s="30"/>
      <c r="I786" s="30"/>
      <c r="J786" s="30"/>
      <c r="K786" s="30"/>
      <c r="L786" s="30"/>
    </row>
    <row r="787" spans="1:12" x14ac:dyDescent="0.2">
      <c r="B787" s="30"/>
      <c r="C787" s="30"/>
      <c r="D787" s="30"/>
      <c r="E787" s="30"/>
      <c r="F787" s="30"/>
      <c r="G787" s="30"/>
      <c r="H787" s="30"/>
      <c r="I787" s="30"/>
      <c r="J787" s="30"/>
      <c r="K787" s="30"/>
      <c r="L787" s="30"/>
    </row>
    <row r="788" spans="1:12" x14ac:dyDescent="0.2">
      <c r="B788" s="30"/>
      <c r="C788" s="30"/>
      <c r="D788" s="30"/>
      <c r="E788" s="30"/>
      <c r="F788" s="30"/>
      <c r="G788" s="30"/>
      <c r="H788" s="30"/>
      <c r="I788" s="30"/>
      <c r="J788" s="30"/>
      <c r="K788" s="30"/>
      <c r="L788" s="30"/>
    </row>
    <row r="792" spans="1:12" x14ac:dyDescent="0.2">
      <c r="A792" s="33">
        <v>33</v>
      </c>
      <c r="B792" s="28" t="s">
        <v>1975</v>
      </c>
      <c r="C792" s="28"/>
      <c r="D792" s="28"/>
      <c r="E792" s="28"/>
      <c r="F792" s="28"/>
      <c r="G792" s="28"/>
      <c r="H792" s="28"/>
      <c r="I792" s="28"/>
      <c r="J792" s="28"/>
      <c r="K792" s="28"/>
      <c r="L792" s="28"/>
    </row>
    <row r="793" spans="1:12" x14ac:dyDescent="0.2">
      <c r="A793" s="33"/>
      <c r="B793" s="28"/>
      <c r="C793" s="28"/>
      <c r="D793" s="28"/>
      <c r="E793" s="28"/>
      <c r="F793" s="28"/>
      <c r="G793" s="28"/>
      <c r="H793" s="28"/>
      <c r="I793" s="28"/>
      <c r="J793" s="28"/>
      <c r="K793" s="28"/>
      <c r="L793" s="28"/>
    </row>
    <row r="796" spans="1:12" ht="16" thickBot="1" x14ac:dyDescent="0.25"/>
    <row r="797" spans="1:12" ht="16" thickBot="1" x14ac:dyDescent="0.25">
      <c r="A797" s="12" t="s">
        <v>333</v>
      </c>
      <c r="C797" s="17">
        <f>_xlfn.MINIFS('Financial_Services '!D2:D1501,'Financial_Services '!G2:G1501,"&gt;32 years old")</f>
        <v>12</v>
      </c>
    </row>
    <row r="800" spans="1:12" x14ac:dyDescent="0.2">
      <c r="B800" s="30" t="s">
        <v>1928</v>
      </c>
      <c r="C800" s="30"/>
      <c r="D800" s="30"/>
      <c r="E800" s="30"/>
      <c r="F800" s="30"/>
      <c r="G800" s="30"/>
      <c r="H800" s="30"/>
      <c r="I800" s="30"/>
      <c r="J800" s="30"/>
      <c r="K800" s="30"/>
      <c r="L800" s="30"/>
    </row>
    <row r="801" spans="2:12" x14ac:dyDescent="0.2">
      <c r="B801" s="30"/>
      <c r="C801" s="30"/>
      <c r="D801" s="30"/>
      <c r="E801" s="30"/>
      <c r="F801" s="30"/>
      <c r="G801" s="30"/>
      <c r="H801" s="30"/>
      <c r="I801" s="30"/>
      <c r="J801" s="30"/>
      <c r="K801" s="30"/>
      <c r="L801" s="30"/>
    </row>
    <row r="802" spans="2:12" x14ac:dyDescent="0.2">
      <c r="B802" s="30"/>
      <c r="C802" s="30"/>
      <c r="D802" s="30"/>
      <c r="E802" s="30"/>
      <c r="F802" s="30"/>
      <c r="G802" s="30"/>
      <c r="H802" s="30"/>
      <c r="I802" s="30"/>
      <c r="J802" s="30"/>
      <c r="K802" s="30"/>
      <c r="L802" s="30"/>
    </row>
    <row r="803" spans="2:12" x14ac:dyDescent="0.2">
      <c r="B803" s="30"/>
      <c r="C803" s="30"/>
      <c r="D803" s="30"/>
      <c r="E803" s="30"/>
      <c r="F803" s="30"/>
      <c r="G803" s="30"/>
      <c r="H803" s="30"/>
      <c r="I803" s="30"/>
      <c r="J803" s="30"/>
      <c r="K803" s="30"/>
      <c r="L803" s="30"/>
    </row>
    <row r="804" spans="2:12" x14ac:dyDescent="0.2">
      <c r="B804" s="30"/>
      <c r="C804" s="30"/>
      <c r="D804" s="30"/>
      <c r="E804" s="30"/>
      <c r="F804" s="30"/>
      <c r="G804" s="30"/>
      <c r="H804" s="30"/>
      <c r="I804" s="30"/>
      <c r="J804" s="30"/>
      <c r="K804" s="30"/>
      <c r="L804" s="30"/>
    </row>
    <row r="805" spans="2:12" x14ac:dyDescent="0.2">
      <c r="B805" s="30"/>
      <c r="C805" s="30"/>
      <c r="D805" s="30"/>
      <c r="E805" s="30"/>
      <c r="F805" s="30"/>
      <c r="G805" s="30"/>
      <c r="H805" s="30"/>
      <c r="I805" s="30"/>
      <c r="J805" s="30"/>
      <c r="K805" s="30"/>
      <c r="L805" s="30"/>
    </row>
    <row r="806" spans="2:12" x14ac:dyDescent="0.2">
      <c r="B806" s="30"/>
      <c r="C806" s="30"/>
      <c r="D806" s="30"/>
      <c r="E806" s="30"/>
      <c r="F806" s="30"/>
      <c r="G806" s="30"/>
      <c r="H806" s="30"/>
      <c r="I806" s="30"/>
      <c r="J806" s="30"/>
      <c r="K806" s="30"/>
      <c r="L806" s="30"/>
    </row>
    <row r="807" spans="2:12" x14ac:dyDescent="0.2">
      <c r="B807" s="30"/>
      <c r="C807" s="30"/>
      <c r="D807" s="30"/>
      <c r="E807" s="30"/>
      <c r="F807" s="30"/>
      <c r="G807" s="30"/>
      <c r="H807" s="30"/>
      <c r="I807" s="30"/>
      <c r="J807" s="30"/>
      <c r="K807" s="30"/>
      <c r="L807" s="30"/>
    </row>
    <row r="808" spans="2:12" x14ac:dyDescent="0.2">
      <c r="B808" s="30"/>
      <c r="C808" s="30"/>
      <c r="D808" s="30"/>
      <c r="E808" s="30"/>
      <c r="F808" s="30"/>
      <c r="G808" s="30"/>
      <c r="H808" s="30"/>
      <c r="I808" s="30"/>
      <c r="J808" s="30"/>
      <c r="K808" s="30"/>
      <c r="L808" s="30"/>
    </row>
    <row r="809" spans="2:12" x14ac:dyDescent="0.2">
      <c r="B809" s="30"/>
      <c r="C809" s="30"/>
      <c r="D809" s="30"/>
      <c r="E809" s="30"/>
      <c r="F809" s="30"/>
      <c r="G809" s="30"/>
      <c r="H809" s="30"/>
      <c r="I809" s="30"/>
      <c r="J809" s="30"/>
      <c r="K809" s="30"/>
      <c r="L809" s="30"/>
    </row>
    <row r="810" spans="2:12" x14ac:dyDescent="0.2">
      <c r="B810" s="30"/>
      <c r="C810" s="30"/>
      <c r="D810" s="30"/>
      <c r="E810" s="30"/>
      <c r="F810" s="30"/>
      <c r="G810" s="30"/>
      <c r="H810" s="30"/>
      <c r="I810" s="30"/>
      <c r="J810" s="30"/>
      <c r="K810" s="30"/>
      <c r="L810" s="30"/>
    </row>
    <row r="811" spans="2:12" x14ac:dyDescent="0.2">
      <c r="B811" s="30"/>
      <c r="C811" s="30"/>
      <c r="D811" s="30"/>
      <c r="E811" s="30"/>
      <c r="F811" s="30"/>
      <c r="G811" s="30"/>
      <c r="H811" s="30"/>
      <c r="I811" s="30"/>
      <c r="J811" s="30"/>
      <c r="K811" s="30"/>
      <c r="L811" s="30"/>
    </row>
    <row r="812" spans="2:12" x14ac:dyDescent="0.2">
      <c r="B812" s="30"/>
      <c r="C812" s="30"/>
      <c r="D812" s="30"/>
      <c r="E812" s="30"/>
      <c r="F812" s="30"/>
      <c r="G812" s="30"/>
      <c r="H812" s="30"/>
      <c r="I812" s="30"/>
      <c r="J812" s="30"/>
      <c r="K812" s="30"/>
      <c r="L812" s="30"/>
    </row>
    <row r="813" spans="2:12" x14ac:dyDescent="0.2">
      <c r="B813" s="30"/>
      <c r="C813" s="30"/>
      <c r="D813" s="30"/>
      <c r="E813" s="30"/>
      <c r="F813" s="30"/>
      <c r="G813" s="30"/>
      <c r="H813" s="30"/>
      <c r="I813" s="30"/>
      <c r="J813" s="30"/>
      <c r="K813" s="30"/>
      <c r="L813" s="30"/>
    </row>
    <row r="818" spans="1:12" x14ac:dyDescent="0.2">
      <c r="A818" s="33">
        <v>34</v>
      </c>
      <c r="B818" s="28" t="s">
        <v>1976</v>
      </c>
      <c r="C818" s="28"/>
      <c r="D818" s="28"/>
      <c r="E818" s="28"/>
      <c r="F818" s="28"/>
      <c r="G818" s="28"/>
      <c r="H818" s="28"/>
      <c r="I818" s="28"/>
      <c r="J818" s="28"/>
      <c r="K818" s="28"/>
      <c r="L818" s="28"/>
    </row>
    <row r="819" spans="1:12" x14ac:dyDescent="0.2">
      <c r="A819" s="33"/>
      <c r="B819" s="28"/>
      <c r="C819" s="28"/>
      <c r="D819" s="28"/>
      <c r="E819" s="28"/>
      <c r="F819" s="28"/>
      <c r="G819" s="28"/>
      <c r="H819" s="28"/>
      <c r="I819" s="28"/>
      <c r="J819" s="28"/>
      <c r="K819" s="28"/>
      <c r="L819" s="28"/>
    </row>
    <row r="822" spans="1:12" ht="16" thickBot="1" x14ac:dyDescent="0.25"/>
    <row r="823" spans="1:12" ht="16" thickBot="1" x14ac:dyDescent="0.25">
      <c r="A823" s="12" t="s">
        <v>333</v>
      </c>
      <c r="C823" s="17">
        <f>_xlfn.MINIFS('Financial_Services '!H2:H1501,'Financial_Services '!C2:C1501,"&gt;=4")</f>
        <v>150</v>
      </c>
    </row>
    <row r="826" spans="1:12" x14ac:dyDescent="0.2">
      <c r="B826" s="30" t="s">
        <v>1929</v>
      </c>
      <c r="C826" s="30"/>
      <c r="D826" s="30"/>
      <c r="E826" s="30"/>
      <c r="F826" s="30"/>
      <c r="G826" s="30"/>
      <c r="H826" s="30"/>
      <c r="I826" s="30"/>
      <c r="J826" s="30"/>
      <c r="K826" s="30"/>
      <c r="L826" s="30"/>
    </row>
    <row r="827" spans="1:12" x14ac:dyDescent="0.2">
      <c r="B827" s="30"/>
      <c r="C827" s="30"/>
      <c r="D827" s="30"/>
      <c r="E827" s="30"/>
      <c r="F827" s="30"/>
      <c r="G827" s="30"/>
      <c r="H827" s="30"/>
      <c r="I827" s="30"/>
      <c r="J827" s="30"/>
      <c r="K827" s="30"/>
      <c r="L827" s="30"/>
    </row>
    <row r="828" spans="1:12" x14ac:dyDescent="0.2">
      <c r="B828" s="30"/>
      <c r="C828" s="30"/>
      <c r="D828" s="30"/>
      <c r="E828" s="30"/>
      <c r="F828" s="30"/>
      <c r="G828" s="30"/>
      <c r="H828" s="30"/>
      <c r="I828" s="30"/>
      <c r="J828" s="30"/>
      <c r="K828" s="30"/>
      <c r="L828" s="30"/>
    </row>
    <row r="829" spans="1:12" x14ac:dyDescent="0.2">
      <c r="B829" s="30"/>
      <c r="C829" s="30"/>
      <c r="D829" s="30"/>
      <c r="E829" s="30"/>
      <c r="F829" s="30"/>
      <c r="G829" s="30"/>
      <c r="H829" s="30"/>
      <c r="I829" s="30"/>
      <c r="J829" s="30"/>
      <c r="K829" s="30"/>
      <c r="L829" s="30"/>
    </row>
    <row r="830" spans="1:12" x14ac:dyDescent="0.2">
      <c r="B830" s="30"/>
      <c r="C830" s="30"/>
      <c r="D830" s="30"/>
      <c r="E830" s="30"/>
      <c r="F830" s="30"/>
      <c r="G830" s="30"/>
      <c r="H830" s="30"/>
      <c r="I830" s="30"/>
      <c r="J830" s="30"/>
      <c r="K830" s="30"/>
      <c r="L830" s="30"/>
    </row>
    <row r="831" spans="1:12" x14ac:dyDescent="0.2">
      <c r="B831" s="30"/>
      <c r="C831" s="30"/>
      <c r="D831" s="30"/>
      <c r="E831" s="30"/>
      <c r="F831" s="30"/>
      <c r="G831" s="30"/>
      <c r="H831" s="30"/>
      <c r="I831" s="30"/>
      <c r="J831" s="30"/>
      <c r="K831" s="30"/>
      <c r="L831" s="30"/>
    </row>
    <row r="832" spans="1:12" x14ac:dyDescent="0.2">
      <c r="B832" s="30"/>
      <c r="C832" s="30"/>
      <c r="D832" s="30"/>
      <c r="E832" s="30"/>
      <c r="F832" s="30"/>
      <c r="G832" s="30"/>
      <c r="H832" s="30"/>
      <c r="I832" s="30"/>
      <c r="J832" s="30"/>
      <c r="K832" s="30"/>
      <c r="L832" s="30"/>
    </row>
    <row r="833" spans="1:12" x14ac:dyDescent="0.2">
      <c r="B833" s="30"/>
      <c r="C833" s="30"/>
      <c r="D833" s="30"/>
      <c r="E833" s="30"/>
      <c r="F833" s="30"/>
      <c r="G833" s="30"/>
      <c r="H833" s="30"/>
      <c r="I833" s="30"/>
      <c r="J833" s="30"/>
      <c r="K833" s="30"/>
      <c r="L833" s="30"/>
    </row>
    <row r="834" spans="1:12" x14ac:dyDescent="0.2">
      <c r="B834" s="30"/>
      <c r="C834" s="30"/>
      <c r="D834" s="30"/>
      <c r="E834" s="30"/>
      <c r="F834" s="30"/>
      <c r="G834" s="30"/>
      <c r="H834" s="30"/>
      <c r="I834" s="30"/>
      <c r="J834" s="30"/>
      <c r="K834" s="30"/>
      <c r="L834" s="30"/>
    </row>
    <row r="835" spans="1:12" x14ac:dyDescent="0.2">
      <c r="B835" s="30"/>
      <c r="C835" s="30"/>
      <c r="D835" s="30"/>
      <c r="E835" s="30"/>
      <c r="F835" s="30"/>
      <c r="G835" s="30"/>
      <c r="H835" s="30"/>
      <c r="I835" s="30"/>
      <c r="J835" s="30"/>
      <c r="K835" s="30"/>
      <c r="L835" s="30"/>
    </row>
    <row r="836" spans="1:12" x14ac:dyDescent="0.2">
      <c r="B836" s="30"/>
      <c r="C836" s="30"/>
      <c r="D836" s="30"/>
      <c r="E836" s="30"/>
      <c r="F836" s="30"/>
      <c r="G836" s="30"/>
      <c r="H836" s="30"/>
      <c r="I836" s="30"/>
      <c r="J836" s="30"/>
      <c r="K836" s="30"/>
      <c r="L836" s="30"/>
    </row>
    <row r="837" spans="1:12" x14ac:dyDescent="0.2">
      <c r="B837" s="30"/>
      <c r="C837" s="30"/>
      <c r="D837" s="30"/>
      <c r="E837" s="30"/>
      <c r="F837" s="30"/>
      <c r="G837" s="30"/>
      <c r="H837" s="30"/>
      <c r="I837" s="30"/>
      <c r="J837" s="30"/>
      <c r="K837" s="30"/>
      <c r="L837" s="30"/>
    </row>
    <row r="838" spans="1:12" x14ac:dyDescent="0.2">
      <c r="B838" s="30"/>
      <c r="C838" s="30"/>
      <c r="D838" s="30"/>
      <c r="E838" s="30"/>
      <c r="F838" s="30"/>
      <c r="G838" s="30"/>
      <c r="H838" s="30"/>
      <c r="I838" s="30"/>
      <c r="J838" s="30"/>
      <c r="K838" s="30"/>
      <c r="L838" s="30"/>
    </row>
    <row r="839" spans="1:12" x14ac:dyDescent="0.2">
      <c r="B839" s="30"/>
      <c r="C839" s="30"/>
      <c r="D839" s="30"/>
      <c r="E839" s="30"/>
      <c r="F839" s="30"/>
      <c r="G839" s="30"/>
      <c r="H839" s="30"/>
      <c r="I839" s="30"/>
      <c r="J839" s="30"/>
      <c r="K839" s="30"/>
      <c r="L839" s="30"/>
    </row>
    <row r="843" spans="1:12" x14ac:dyDescent="0.2">
      <c r="A843" s="33">
        <v>35</v>
      </c>
      <c r="B843" s="28" t="s">
        <v>1977</v>
      </c>
      <c r="C843" s="28"/>
      <c r="D843" s="28"/>
      <c r="E843" s="28"/>
      <c r="F843" s="28"/>
      <c r="G843" s="28"/>
      <c r="H843" s="28"/>
      <c r="I843" s="28"/>
      <c r="J843" s="28"/>
      <c r="K843" s="28"/>
      <c r="L843" s="28"/>
    </row>
    <row r="844" spans="1:12" x14ac:dyDescent="0.2">
      <c r="A844" s="33"/>
      <c r="B844" s="28"/>
      <c r="C844" s="28"/>
      <c r="D844" s="28"/>
      <c r="E844" s="28"/>
      <c r="F844" s="28"/>
      <c r="G844" s="28"/>
      <c r="H844" s="28"/>
      <c r="I844" s="28"/>
      <c r="J844" s="28"/>
      <c r="K844" s="28"/>
      <c r="L844" s="28"/>
    </row>
    <row r="847" spans="1:12" ht="16" thickBot="1" x14ac:dyDescent="0.25"/>
    <row r="848" spans="1:12" ht="16" thickBot="1" x14ac:dyDescent="0.25">
      <c r="A848" s="12" t="s">
        <v>333</v>
      </c>
      <c r="C848" s="17">
        <f>_xlfn.MINIFS('Financial_Services '!D2:D1501,'Financial_Services '!E2:E1501,"JV")</f>
        <v>87</v>
      </c>
    </row>
    <row r="851" spans="2:12" x14ac:dyDescent="0.2">
      <c r="B851" s="30" t="s">
        <v>1930</v>
      </c>
      <c r="C851" s="30"/>
      <c r="D851" s="30"/>
      <c r="E851" s="30"/>
      <c r="F851" s="30"/>
      <c r="G851" s="30"/>
      <c r="H851" s="30"/>
      <c r="I851" s="30"/>
      <c r="J851" s="30"/>
      <c r="K851" s="30"/>
      <c r="L851" s="30"/>
    </row>
    <row r="852" spans="2:12" x14ac:dyDescent="0.2">
      <c r="B852" s="30"/>
      <c r="C852" s="30"/>
      <c r="D852" s="30"/>
      <c r="E852" s="30"/>
      <c r="F852" s="30"/>
      <c r="G852" s="30"/>
      <c r="H852" s="30"/>
      <c r="I852" s="30"/>
      <c r="J852" s="30"/>
      <c r="K852" s="30"/>
      <c r="L852" s="30"/>
    </row>
    <row r="853" spans="2:12" x14ac:dyDescent="0.2">
      <c r="B853" s="30"/>
      <c r="C853" s="30"/>
      <c r="D853" s="30"/>
      <c r="E853" s="30"/>
      <c r="F853" s="30"/>
      <c r="G853" s="30"/>
      <c r="H853" s="30"/>
      <c r="I853" s="30"/>
      <c r="J853" s="30"/>
      <c r="K853" s="30"/>
      <c r="L853" s="30"/>
    </row>
    <row r="854" spans="2:12" x14ac:dyDescent="0.2">
      <c r="B854" s="30"/>
      <c r="C854" s="30"/>
      <c r="D854" s="30"/>
      <c r="E854" s="30"/>
      <c r="F854" s="30"/>
      <c r="G854" s="30"/>
      <c r="H854" s="30"/>
      <c r="I854" s="30"/>
      <c r="J854" s="30"/>
      <c r="K854" s="30"/>
      <c r="L854" s="30"/>
    </row>
    <row r="855" spans="2:12" x14ac:dyDescent="0.2">
      <c r="B855" s="30"/>
      <c r="C855" s="30"/>
      <c r="D855" s="30"/>
      <c r="E855" s="30"/>
      <c r="F855" s="30"/>
      <c r="G855" s="30"/>
      <c r="H855" s="30"/>
      <c r="I855" s="30"/>
      <c r="J855" s="30"/>
      <c r="K855" s="30"/>
      <c r="L855" s="30"/>
    </row>
    <row r="856" spans="2:12" x14ac:dyDescent="0.2">
      <c r="B856" s="30"/>
      <c r="C856" s="30"/>
      <c r="D856" s="30"/>
      <c r="E856" s="30"/>
      <c r="F856" s="30"/>
      <c r="G856" s="30"/>
      <c r="H856" s="30"/>
      <c r="I856" s="30"/>
      <c r="J856" s="30"/>
      <c r="K856" s="30"/>
      <c r="L856" s="30"/>
    </row>
    <row r="857" spans="2:12" x14ac:dyDescent="0.2">
      <c r="B857" s="30"/>
      <c r="C857" s="30"/>
      <c r="D857" s="30"/>
      <c r="E857" s="30"/>
      <c r="F857" s="30"/>
      <c r="G857" s="30"/>
      <c r="H857" s="30"/>
      <c r="I857" s="30"/>
      <c r="J857" s="30"/>
      <c r="K857" s="30"/>
      <c r="L857" s="30"/>
    </row>
    <row r="858" spans="2:12" x14ac:dyDescent="0.2">
      <c r="B858" s="30"/>
      <c r="C858" s="30"/>
      <c r="D858" s="30"/>
      <c r="E858" s="30"/>
      <c r="F858" s="30"/>
      <c r="G858" s="30"/>
      <c r="H858" s="30"/>
      <c r="I858" s="30"/>
      <c r="J858" s="30"/>
      <c r="K858" s="30"/>
      <c r="L858" s="30"/>
    </row>
    <row r="859" spans="2:12" x14ac:dyDescent="0.2">
      <c r="B859" s="30"/>
      <c r="C859" s="30"/>
      <c r="D859" s="30"/>
      <c r="E859" s="30"/>
      <c r="F859" s="30"/>
      <c r="G859" s="30"/>
      <c r="H859" s="30"/>
      <c r="I859" s="30"/>
      <c r="J859" s="30"/>
      <c r="K859" s="30"/>
      <c r="L859" s="30"/>
    </row>
    <row r="860" spans="2:12" x14ac:dyDescent="0.2">
      <c r="B860" s="30"/>
      <c r="C860" s="30"/>
      <c r="D860" s="30"/>
      <c r="E860" s="30"/>
      <c r="F860" s="30"/>
      <c r="G860" s="30"/>
      <c r="H860" s="30"/>
      <c r="I860" s="30"/>
      <c r="J860" s="30"/>
      <c r="K860" s="30"/>
      <c r="L860" s="30"/>
    </row>
    <row r="861" spans="2:12" x14ac:dyDescent="0.2">
      <c r="B861" s="30"/>
      <c r="C861" s="30"/>
      <c r="D861" s="30"/>
      <c r="E861" s="30"/>
      <c r="F861" s="30"/>
      <c r="G861" s="30"/>
      <c r="H861" s="30"/>
      <c r="I861" s="30"/>
      <c r="J861" s="30"/>
      <c r="K861" s="30"/>
      <c r="L861" s="30"/>
    </row>
    <row r="862" spans="2:12" x14ac:dyDescent="0.2">
      <c r="B862" s="30"/>
      <c r="C862" s="30"/>
      <c r="D862" s="30"/>
      <c r="E862" s="30"/>
      <c r="F862" s="30"/>
      <c r="G862" s="30"/>
      <c r="H862" s="30"/>
      <c r="I862" s="30"/>
      <c r="J862" s="30"/>
      <c r="K862" s="30"/>
      <c r="L862" s="30"/>
    </row>
    <row r="863" spans="2:12" x14ac:dyDescent="0.2">
      <c r="B863" s="30"/>
      <c r="C863" s="30"/>
      <c r="D863" s="30"/>
      <c r="E863" s="30"/>
      <c r="F863" s="30"/>
      <c r="G863" s="30"/>
      <c r="H863" s="30"/>
      <c r="I863" s="30"/>
      <c r="J863" s="30"/>
      <c r="K863" s="30"/>
      <c r="L863" s="30"/>
    </row>
    <row r="864" spans="2:12" x14ac:dyDescent="0.2">
      <c r="B864" s="30"/>
      <c r="C864" s="30"/>
      <c r="D864" s="30"/>
      <c r="E864" s="30"/>
      <c r="F864" s="30"/>
      <c r="G864" s="30"/>
      <c r="H864" s="30"/>
      <c r="I864" s="30"/>
      <c r="J864" s="30"/>
      <c r="K864" s="30"/>
      <c r="L864" s="30"/>
    </row>
    <row r="867" spans="1:12" ht="19" x14ac:dyDescent="0.25">
      <c r="F867" s="25" t="s">
        <v>551</v>
      </c>
    </row>
    <row r="870" spans="1:12" ht="15" customHeight="1" x14ac:dyDescent="0.2">
      <c r="A870" s="33">
        <v>36</v>
      </c>
      <c r="B870" s="27" t="s">
        <v>1978</v>
      </c>
      <c r="C870" s="27"/>
      <c r="D870" s="27"/>
      <c r="E870" s="27"/>
      <c r="F870" s="27"/>
      <c r="G870" s="27"/>
      <c r="H870" s="27"/>
      <c r="I870" s="27"/>
      <c r="J870" s="27"/>
      <c r="K870" s="27"/>
      <c r="L870" s="27"/>
    </row>
    <row r="871" spans="1:12" ht="15" customHeight="1" x14ac:dyDescent="0.2">
      <c r="A871" s="33"/>
      <c r="B871" s="27"/>
      <c r="C871" s="27"/>
      <c r="D871" s="27"/>
      <c r="E871" s="27"/>
      <c r="F871" s="27"/>
      <c r="G871" s="27"/>
      <c r="H871" s="27"/>
      <c r="I871" s="27"/>
      <c r="J871" s="27"/>
      <c r="K871" s="27"/>
      <c r="L871" s="27"/>
    </row>
    <row r="872" spans="1:12" x14ac:dyDescent="0.2">
      <c r="B872" s="27"/>
      <c r="C872" s="27"/>
      <c r="D872" s="27"/>
      <c r="E872" s="27"/>
      <c r="F872" s="27"/>
      <c r="G872" s="27"/>
      <c r="H872" s="27"/>
      <c r="I872" s="27"/>
      <c r="J872" s="27"/>
      <c r="K872" s="27"/>
      <c r="L872" s="27"/>
    </row>
    <row r="875" spans="1:12" x14ac:dyDescent="0.2">
      <c r="A875" s="12" t="s">
        <v>333</v>
      </c>
      <c r="C875" s="6" t="s">
        <v>554</v>
      </c>
      <c r="D875" s="2" t="s">
        <v>553</v>
      </c>
      <c r="E875"/>
    </row>
    <row r="876" spans="1:12" x14ac:dyDescent="0.2">
      <c r="C876" s="7" t="s">
        <v>44</v>
      </c>
      <c r="D876" s="2">
        <v>4.0333333333333341</v>
      </c>
      <c r="E876"/>
    </row>
    <row r="877" spans="1:12" x14ac:dyDescent="0.2">
      <c r="C877" s="7" t="s">
        <v>42</v>
      </c>
      <c r="D877" s="2">
        <v>4.0600000000000005</v>
      </c>
      <c r="E877"/>
    </row>
    <row r="878" spans="1:12" x14ac:dyDescent="0.2">
      <c r="C878" s="7" t="s">
        <v>227</v>
      </c>
      <c r="D878" s="2">
        <v>4.25</v>
      </c>
      <c r="E878"/>
    </row>
    <row r="879" spans="1:12" x14ac:dyDescent="0.2">
      <c r="C879" s="7" t="s">
        <v>169</v>
      </c>
      <c r="D879" s="2">
        <v>4.0916666666666668</v>
      </c>
      <c r="E879"/>
    </row>
    <row r="880" spans="1:12" x14ac:dyDescent="0.2">
      <c r="C880" s="7" t="s">
        <v>217</v>
      </c>
      <c r="D880" s="2">
        <v>3.6</v>
      </c>
      <c r="E880"/>
    </row>
    <row r="881" spans="2:12" x14ac:dyDescent="0.2">
      <c r="C881" s="7" t="s">
        <v>186</v>
      </c>
      <c r="D881" s="2">
        <v>4.3</v>
      </c>
      <c r="E881"/>
    </row>
    <row r="882" spans="2:12" x14ac:dyDescent="0.2">
      <c r="C882" s="7" t="s">
        <v>17</v>
      </c>
      <c r="D882" s="2">
        <v>3.8258008658008622</v>
      </c>
      <c r="E882"/>
    </row>
    <row r="883" spans="2:12" x14ac:dyDescent="0.2">
      <c r="C883" s="7" t="s">
        <v>239</v>
      </c>
      <c r="D883" s="2">
        <v>3.7333333333333329</v>
      </c>
      <c r="E883"/>
    </row>
    <row r="884" spans="2:12" x14ac:dyDescent="0.2">
      <c r="C884" s="7" t="s">
        <v>8</v>
      </c>
      <c r="D884" s="2">
        <v>3.8862295081967195</v>
      </c>
      <c r="E884"/>
    </row>
    <row r="885" spans="2:12" x14ac:dyDescent="0.2">
      <c r="C885" s="7" t="s">
        <v>552</v>
      </c>
      <c r="D885" s="2">
        <v>3.8432666666666608</v>
      </c>
      <c r="E885"/>
    </row>
    <row r="886" spans="2:12" x14ac:dyDescent="0.2">
      <c r="C886"/>
      <c r="D886"/>
      <c r="E886"/>
    </row>
    <row r="887" spans="2:12" x14ac:dyDescent="0.2">
      <c r="C887"/>
      <c r="D887"/>
      <c r="E887"/>
    </row>
    <row r="888" spans="2:12" x14ac:dyDescent="0.2">
      <c r="C888"/>
      <c r="D888"/>
      <c r="E888"/>
    </row>
    <row r="889" spans="2:12" x14ac:dyDescent="0.2">
      <c r="B889" s="29" t="s">
        <v>1900</v>
      </c>
      <c r="C889" s="29"/>
      <c r="D889" s="29"/>
      <c r="E889" s="29"/>
      <c r="F889" s="29"/>
      <c r="G889" s="29"/>
      <c r="H889" s="29"/>
      <c r="I889" s="29"/>
      <c r="J889" s="29"/>
      <c r="K889" s="29"/>
      <c r="L889" s="29"/>
    </row>
    <row r="890" spans="2:12" x14ac:dyDescent="0.2">
      <c r="B890" s="29"/>
      <c r="C890" s="29"/>
      <c r="D890" s="29"/>
      <c r="E890" s="29"/>
      <c r="F890" s="29"/>
      <c r="G890" s="29"/>
      <c r="H890" s="29"/>
      <c r="I890" s="29"/>
      <c r="J890" s="29"/>
      <c r="K890" s="29"/>
      <c r="L890" s="29"/>
    </row>
    <row r="891" spans="2:12" x14ac:dyDescent="0.2">
      <c r="B891" s="29"/>
      <c r="C891" s="29"/>
      <c r="D891" s="29"/>
      <c r="E891" s="29"/>
      <c r="F891" s="29"/>
      <c r="G891" s="29"/>
      <c r="H891" s="29"/>
      <c r="I891" s="29"/>
      <c r="J891" s="29"/>
      <c r="K891" s="29"/>
      <c r="L891" s="29"/>
    </row>
    <row r="892" spans="2:12" x14ac:dyDescent="0.2">
      <c r="B892" s="29"/>
      <c r="C892" s="29"/>
      <c r="D892" s="29"/>
      <c r="E892" s="29"/>
      <c r="F892" s="29"/>
      <c r="G892" s="29"/>
      <c r="H892" s="29"/>
      <c r="I892" s="29"/>
      <c r="J892" s="29"/>
      <c r="K892" s="29"/>
      <c r="L892" s="29"/>
    </row>
    <row r="893" spans="2:12" x14ac:dyDescent="0.2">
      <c r="B893" s="29"/>
      <c r="C893" s="29"/>
      <c r="D893" s="29"/>
      <c r="E893" s="29"/>
      <c r="F893" s="29"/>
      <c r="G893" s="29"/>
      <c r="H893" s="29"/>
      <c r="I893" s="29"/>
      <c r="J893" s="29"/>
      <c r="K893" s="29"/>
      <c r="L893" s="29"/>
    </row>
    <row r="894" spans="2:12" x14ac:dyDescent="0.2">
      <c r="B894" s="29"/>
      <c r="C894" s="29"/>
      <c r="D894" s="29"/>
      <c r="E894" s="29"/>
      <c r="F894" s="29"/>
      <c r="G894" s="29"/>
      <c r="H894" s="29"/>
      <c r="I894" s="29"/>
      <c r="J894" s="29"/>
      <c r="K894" s="29"/>
      <c r="L894" s="29"/>
    </row>
    <row r="895" spans="2:12" x14ac:dyDescent="0.2">
      <c r="B895" s="29"/>
      <c r="C895" s="29"/>
      <c r="D895" s="29"/>
      <c r="E895" s="29"/>
      <c r="F895" s="29"/>
      <c r="G895" s="29"/>
      <c r="H895" s="29"/>
      <c r="I895" s="29"/>
      <c r="J895" s="29"/>
      <c r="K895" s="29"/>
      <c r="L895" s="29"/>
    </row>
    <row r="896" spans="2:12" x14ac:dyDescent="0.2">
      <c r="B896" s="29"/>
      <c r="C896" s="29"/>
      <c r="D896" s="29"/>
      <c r="E896" s="29"/>
      <c r="F896" s="29"/>
      <c r="G896" s="29"/>
      <c r="H896" s="29"/>
      <c r="I896" s="29"/>
      <c r="J896" s="29"/>
      <c r="K896" s="29"/>
      <c r="L896" s="29"/>
    </row>
    <row r="897" spans="1:12" x14ac:dyDescent="0.2">
      <c r="B897" s="29"/>
      <c r="C897" s="29"/>
      <c r="D897" s="29"/>
      <c r="E897" s="29"/>
      <c r="F897" s="29"/>
      <c r="G897" s="29"/>
      <c r="H897" s="29"/>
      <c r="I897" s="29"/>
      <c r="J897" s="29"/>
      <c r="K897" s="29"/>
      <c r="L897" s="29"/>
    </row>
    <row r="898" spans="1:12" x14ac:dyDescent="0.2">
      <c r="B898" s="29"/>
      <c r="C898" s="29"/>
      <c r="D898" s="29"/>
      <c r="E898" s="29"/>
      <c r="F898" s="29"/>
      <c r="G898" s="29"/>
      <c r="H898" s="29"/>
      <c r="I898" s="29"/>
      <c r="J898" s="29"/>
      <c r="K898" s="29"/>
      <c r="L898" s="29"/>
    </row>
    <row r="899" spans="1:12" x14ac:dyDescent="0.2">
      <c r="B899" s="29"/>
      <c r="C899" s="29"/>
      <c r="D899" s="29"/>
      <c r="E899" s="29"/>
      <c r="F899" s="29"/>
      <c r="G899" s="29"/>
      <c r="H899" s="29"/>
      <c r="I899" s="29"/>
      <c r="J899" s="29"/>
      <c r="K899" s="29"/>
      <c r="L899" s="29"/>
    </row>
    <row r="900" spans="1:12" x14ac:dyDescent="0.2">
      <c r="B900" s="29"/>
      <c r="C900" s="29"/>
      <c r="D900" s="29"/>
      <c r="E900" s="29"/>
      <c r="F900" s="29"/>
      <c r="G900" s="29"/>
      <c r="H900" s="29"/>
      <c r="I900" s="29"/>
      <c r="J900" s="29"/>
      <c r="K900" s="29"/>
      <c r="L900" s="29"/>
    </row>
    <row r="905" spans="1:12" ht="15" customHeight="1" x14ac:dyDescent="0.2">
      <c r="A905" s="33">
        <v>37</v>
      </c>
      <c r="B905" s="27" t="s">
        <v>1979</v>
      </c>
      <c r="C905" s="27"/>
      <c r="D905" s="27"/>
      <c r="E905" s="27"/>
      <c r="F905" s="27"/>
      <c r="G905" s="27"/>
      <c r="H905" s="27"/>
      <c r="I905" s="27"/>
      <c r="J905" s="27"/>
      <c r="K905" s="27"/>
      <c r="L905" s="27"/>
    </row>
    <row r="906" spans="1:12" ht="15" customHeight="1" x14ac:dyDescent="0.2">
      <c r="A906" s="33"/>
      <c r="B906" s="27"/>
      <c r="C906" s="27"/>
      <c r="D906" s="27"/>
      <c r="E906" s="27"/>
      <c r="F906" s="27"/>
      <c r="G906" s="27"/>
      <c r="H906" s="27"/>
      <c r="I906" s="27"/>
      <c r="J906" s="27"/>
      <c r="K906" s="27"/>
      <c r="L906" s="27"/>
    </row>
    <row r="907" spans="1:12" x14ac:dyDescent="0.2">
      <c r="B907" s="27"/>
      <c r="C907" s="27"/>
      <c r="D907" s="27"/>
      <c r="E907" s="27"/>
      <c r="F907" s="27"/>
      <c r="G907" s="27"/>
      <c r="H907" s="27"/>
      <c r="I907" s="27"/>
      <c r="J907" s="27"/>
      <c r="K907" s="27"/>
      <c r="L907" s="27"/>
    </row>
    <row r="910" spans="1:12" x14ac:dyDescent="0.2">
      <c r="A910" s="12" t="s">
        <v>333</v>
      </c>
      <c r="C910" s="4" t="s">
        <v>4</v>
      </c>
      <c r="D910" t="s">
        <v>555</v>
      </c>
      <c r="E910"/>
    </row>
    <row r="911" spans="1:12" x14ac:dyDescent="0.2">
      <c r="C911" s="5" t="s">
        <v>341</v>
      </c>
      <c r="D911">
        <v>20700</v>
      </c>
      <c r="E911"/>
    </row>
    <row r="912" spans="1:12" x14ac:dyDescent="0.2">
      <c r="C912" s="5" t="s">
        <v>422</v>
      </c>
      <c r="D912">
        <v>2900</v>
      </c>
      <c r="E912"/>
    </row>
    <row r="913" spans="2:12" x14ac:dyDescent="0.2">
      <c r="C913" s="5" t="s">
        <v>419</v>
      </c>
      <c r="D913">
        <v>2100</v>
      </c>
      <c r="E913"/>
    </row>
    <row r="914" spans="2:12" x14ac:dyDescent="0.2">
      <c r="C914" s="5" t="s">
        <v>318</v>
      </c>
      <c r="D914">
        <v>2180.5</v>
      </c>
      <c r="E914"/>
    </row>
    <row r="915" spans="2:12" x14ac:dyDescent="0.2">
      <c r="C915" s="5" t="s">
        <v>317</v>
      </c>
      <c r="D915">
        <v>2400</v>
      </c>
      <c r="E915"/>
    </row>
    <row r="916" spans="2:12" x14ac:dyDescent="0.2">
      <c r="C916" s="5" t="s">
        <v>552</v>
      </c>
      <c r="D916">
        <v>5410.166666666667</v>
      </c>
      <c r="E916"/>
    </row>
    <row r="917" spans="2:12" x14ac:dyDescent="0.2">
      <c r="C917"/>
      <c r="D917"/>
      <c r="E917"/>
    </row>
    <row r="918" spans="2:12" x14ac:dyDescent="0.2">
      <c r="C918"/>
      <c r="D918"/>
      <c r="E918"/>
    </row>
    <row r="919" spans="2:12" x14ac:dyDescent="0.2">
      <c r="C919"/>
      <c r="D919"/>
      <c r="E919"/>
    </row>
    <row r="920" spans="2:12" x14ac:dyDescent="0.2">
      <c r="B920" s="29" t="s">
        <v>1931</v>
      </c>
      <c r="C920" s="29"/>
      <c r="D920" s="29"/>
      <c r="E920" s="29"/>
      <c r="F920" s="29"/>
      <c r="G920" s="29"/>
      <c r="H920" s="29"/>
      <c r="I920" s="29"/>
      <c r="J920" s="29"/>
      <c r="K920" s="29"/>
      <c r="L920" s="29"/>
    </row>
    <row r="921" spans="2:12" x14ac:dyDescent="0.2">
      <c r="B921" s="29"/>
      <c r="C921" s="29"/>
      <c r="D921" s="29"/>
      <c r="E921" s="29"/>
      <c r="F921" s="29"/>
      <c r="G921" s="29"/>
      <c r="H921" s="29"/>
      <c r="I921" s="29"/>
      <c r="J921" s="29"/>
      <c r="K921" s="29"/>
      <c r="L921" s="29"/>
    </row>
    <row r="922" spans="2:12" x14ac:dyDescent="0.2">
      <c r="B922" s="29"/>
      <c r="C922" s="29"/>
      <c r="D922" s="29"/>
      <c r="E922" s="29"/>
      <c r="F922" s="29"/>
      <c r="G922" s="29"/>
      <c r="H922" s="29"/>
      <c r="I922" s="29"/>
      <c r="J922" s="29"/>
      <c r="K922" s="29"/>
      <c r="L922" s="29"/>
    </row>
    <row r="923" spans="2:12" x14ac:dyDescent="0.2">
      <c r="B923" s="29"/>
      <c r="C923" s="29"/>
      <c r="D923" s="29"/>
      <c r="E923" s="29"/>
      <c r="F923" s="29"/>
      <c r="G923" s="29"/>
      <c r="H923" s="29"/>
      <c r="I923" s="29"/>
      <c r="J923" s="29"/>
      <c r="K923" s="29"/>
      <c r="L923" s="29"/>
    </row>
    <row r="924" spans="2:12" x14ac:dyDescent="0.2">
      <c r="B924" s="29"/>
      <c r="C924" s="29"/>
      <c r="D924" s="29"/>
      <c r="E924" s="29"/>
      <c r="F924" s="29"/>
      <c r="G924" s="29"/>
      <c r="H924" s="29"/>
      <c r="I924" s="29"/>
      <c r="J924" s="29"/>
      <c r="K924" s="29"/>
      <c r="L924" s="29"/>
    </row>
    <row r="925" spans="2:12" x14ac:dyDescent="0.2">
      <c r="B925" s="29"/>
      <c r="C925" s="29"/>
      <c r="D925" s="29"/>
      <c r="E925" s="29"/>
      <c r="F925" s="29"/>
      <c r="G925" s="29"/>
      <c r="H925" s="29"/>
      <c r="I925" s="29"/>
      <c r="J925" s="29"/>
      <c r="K925" s="29"/>
      <c r="L925" s="29"/>
    </row>
    <row r="926" spans="2:12" x14ac:dyDescent="0.2">
      <c r="B926" s="29"/>
      <c r="C926" s="29"/>
      <c r="D926" s="29"/>
      <c r="E926" s="29"/>
      <c r="F926" s="29"/>
      <c r="G926" s="29"/>
      <c r="H926" s="29"/>
      <c r="I926" s="29"/>
      <c r="J926" s="29"/>
      <c r="K926" s="29"/>
      <c r="L926" s="29"/>
    </row>
    <row r="927" spans="2:12" x14ac:dyDescent="0.2">
      <c r="B927" s="29"/>
      <c r="C927" s="29"/>
      <c r="D927" s="29"/>
      <c r="E927" s="29"/>
      <c r="F927" s="29"/>
      <c r="G927" s="29"/>
      <c r="H927" s="29"/>
      <c r="I927" s="29"/>
      <c r="J927" s="29"/>
      <c r="K927" s="29"/>
      <c r="L927" s="29"/>
    </row>
    <row r="928" spans="2:12" x14ac:dyDescent="0.2">
      <c r="B928" s="29"/>
      <c r="C928" s="29"/>
      <c r="D928" s="29"/>
      <c r="E928" s="29"/>
      <c r="F928" s="29"/>
      <c r="G928" s="29"/>
      <c r="H928" s="29"/>
      <c r="I928" s="29"/>
      <c r="J928" s="29"/>
      <c r="K928" s="29"/>
      <c r="L928" s="29"/>
    </row>
    <row r="929" spans="1:12" x14ac:dyDescent="0.2">
      <c r="B929" s="29"/>
      <c r="C929" s="29"/>
      <c r="D929" s="29"/>
      <c r="E929" s="29"/>
      <c r="F929" s="29"/>
      <c r="G929" s="29"/>
      <c r="H929" s="29"/>
      <c r="I929" s="29"/>
      <c r="J929" s="29"/>
      <c r="K929" s="29"/>
      <c r="L929" s="29"/>
    </row>
    <row r="930" spans="1:12" x14ac:dyDescent="0.2">
      <c r="B930" s="29"/>
      <c r="C930" s="29"/>
      <c r="D930" s="29"/>
      <c r="E930" s="29"/>
      <c r="F930" s="29"/>
      <c r="G930" s="29"/>
      <c r="H930" s="29"/>
      <c r="I930" s="29"/>
      <c r="J930" s="29"/>
      <c r="K930" s="29"/>
      <c r="L930" s="29"/>
    </row>
    <row r="931" spans="1:12" x14ac:dyDescent="0.2">
      <c r="C931"/>
      <c r="D931"/>
    </row>
    <row r="932" spans="1:12" x14ac:dyDescent="0.2">
      <c r="C932"/>
      <c r="D932"/>
    </row>
    <row r="933" spans="1:12" x14ac:dyDescent="0.2">
      <c r="C933"/>
      <c r="D933"/>
    </row>
    <row r="934" spans="1:12" ht="15" customHeight="1" x14ac:dyDescent="0.2">
      <c r="A934" s="33">
        <v>38</v>
      </c>
      <c r="B934" s="27" t="s">
        <v>1980</v>
      </c>
      <c r="C934" s="27"/>
      <c r="D934" s="27"/>
      <c r="E934" s="27"/>
      <c r="F934" s="27"/>
      <c r="G934" s="27"/>
      <c r="H934" s="27"/>
      <c r="I934" s="27"/>
      <c r="J934" s="27"/>
      <c r="K934" s="27"/>
      <c r="L934" s="27"/>
    </row>
    <row r="935" spans="1:12" ht="15" customHeight="1" x14ac:dyDescent="0.2">
      <c r="A935" s="33"/>
      <c r="B935" s="27"/>
      <c r="C935" s="27"/>
      <c r="D935" s="27"/>
      <c r="E935" s="27"/>
      <c r="F935" s="27"/>
      <c r="G935" s="27"/>
      <c r="H935" s="27"/>
      <c r="I935" s="27"/>
      <c r="J935" s="27"/>
      <c r="K935" s="27"/>
      <c r="L935" s="27"/>
    </row>
    <row r="936" spans="1:12" x14ac:dyDescent="0.2">
      <c r="B936" s="27"/>
      <c r="C936" s="27"/>
      <c r="D936" s="27"/>
      <c r="E936" s="27"/>
      <c r="F936" s="27"/>
      <c r="G936" s="27"/>
      <c r="H936" s="27"/>
      <c r="I936" s="27"/>
      <c r="J936" s="27"/>
      <c r="K936" s="27"/>
      <c r="L936" s="27"/>
    </row>
    <row r="937" spans="1:12" x14ac:dyDescent="0.2">
      <c r="C937"/>
      <c r="D937"/>
    </row>
    <row r="938" spans="1:12" x14ac:dyDescent="0.2">
      <c r="C938"/>
      <c r="D938"/>
    </row>
    <row r="939" spans="1:12" x14ac:dyDescent="0.2">
      <c r="A939" s="12" t="s">
        <v>333</v>
      </c>
      <c r="C939" s="4" t="s">
        <v>3</v>
      </c>
      <c r="D939" t="s">
        <v>556</v>
      </c>
      <c r="E939"/>
    </row>
    <row r="940" spans="1:12" x14ac:dyDescent="0.2">
      <c r="C940" s="5" t="s">
        <v>44</v>
      </c>
      <c r="D940">
        <v>7882</v>
      </c>
      <c r="E940"/>
    </row>
    <row r="941" spans="1:12" x14ac:dyDescent="0.2">
      <c r="C941" s="5" t="s">
        <v>42</v>
      </c>
      <c r="D941">
        <v>7100</v>
      </c>
      <c r="E941"/>
    </row>
    <row r="942" spans="1:12" x14ac:dyDescent="0.2">
      <c r="C942" s="5" t="s">
        <v>227</v>
      </c>
      <c r="D942">
        <v>79</v>
      </c>
      <c r="E942"/>
    </row>
    <row r="943" spans="1:12" x14ac:dyDescent="0.2">
      <c r="C943" s="5" t="s">
        <v>169</v>
      </c>
      <c r="D943">
        <v>659</v>
      </c>
      <c r="E943"/>
    </row>
    <row r="944" spans="1:12" x14ac:dyDescent="0.2">
      <c r="C944" s="5" t="s">
        <v>217</v>
      </c>
      <c r="D944">
        <v>121</v>
      </c>
      <c r="E944"/>
    </row>
    <row r="945" spans="2:12" x14ac:dyDescent="0.2">
      <c r="C945" s="5" t="s">
        <v>186</v>
      </c>
      <c r="D945">
        <v>179</v>
      </c>
      <c r="E945"/>
    </row>
    <row r="946" spans="2:12" x14ac:dyDescent="0.2">
      <c r="C946" s="5" t="s">
        <v>17</v>
      </c>
      <c r="D946">
        <v>246144</v>
      </c>
      <c r="E946"/>
    </row>
    <row r="947" spans="2:12" x14ac:dyDescent="0.2">
      <c r="C947" s="5" t="s">
        <v>239</v>
      </c>
      <c r="D947">
        <v>112</v>
      </c>
      <c r="E947"/>
    </row>
    <row r="948" spans="2:12" x14ac:dyDescent="0.2">
      <c r="C948" s="5" t="s">
        <v>8</v>
      </c>
      <c r="D948">
        <v>281331</v>
      </c>
      <c r="E948"/>
    </row>
    <row r="949" spans="2:12" x14ac:dyDescent="0.2">
      <c r="C949" s="5" t="s">
        <v>552</v>
      </c>
      <c r="D949">
        <v>543607</v>
      </c>
      <c r="E949"/>
    </row>
    <row r="950" spans="2:12" x14ac:dyDescent="0.2">
      <c r="C950"/>
      <c r="D950"/>
      <c r="E950"/>
    </row>
    <row r="951" spans="2:12" x14ac:dyDescent="0.2">
      <c r="C951"/>
      <c r="D951"/>
      <c r="E951"/>
    </row>
    <row r="952" spans="2:12" x14ac:dyDescent="0.2">
      <c r="C952"/>
      <c r="D952"/>
      <c r="E952"/>
    </row>
    <row r="953" spans="2:12" x14ac:dyDescent="0.2">
      <c r="B953" s="29" t="s">
        <v>1932</v>
      </c>
      <c r="C953" s="29"/>
      <c r="D953" s="29"/>
      <c r="E953" s="29"/>
      <c r="F953" s="29"/>
      <c r="G953" s="29"/>
      <c r="H953" s="29"/>
      <c r="I953" s="29"/>
      <c r="J953" s="29"/>
      <c r="K953" s="29"/>
      <c r="L953" s="29"/>
    </row>
    <row r="954" spans="2:12" x14ac:dyDescent="0.2">
      <c r="B954" s="29"/>
      <c r="C954" s="29"/>
      <c r="D954" s="29"/>
      <c r="E954" s="29"/>
      <c r="F954" s="29"/>
      <c r="G954" s="29"/>
      <c r="H954" s="29"/>
      <c r="I954" s="29"/>
      <c r="J954" s="29"/>
      <c r="K954" s="29"/>
      <c r="L954" s="29"/>
    </row>
    <row r="955" spans="2:12" x14ac:dyDescent="0.2">
      <c r="B955" s="29"/>
      <c r="C955" s="29"/>
      <c r="D955" s="29"/>
      <c r="E955" s="29"/>
      <c r="F955" s="29"/>
      <c r="G955" s="29"/>
      <c r="H955" s="29"/>
      <c r="I955" s="29"/>
      <c r="J955" s="29"/>
      <c r="K955" s="29"/>
      <c r="L955" s="29"/>
    </row>
    <row r="956" spans="2:12" x14ac:dyDescent="0.2">
      <c r="B956" s="29"/>
      <c r="C956" s="29"/>
      <c r="D956" s="29"/>
      <c r="E956" s="29"/>
      <c r="F956" s="29"/>
      <c r="G956" s="29"/>
      <c r="H956" s="29"/>
      <c r="I956" s="29"/>
      <c r="J956" s="29"/>
      <c r="K956" s="29"/>
      <c r="L956" s="29"/>
    </row>
    <row r="957" spans="2:12" x14ac:dyDescent="0.2">
      <c r="B957" s="29"/>
      <c r="C957" s="29"/>
      <c r="D957" s="29"/>
      <c r="E957" s="29"/>
      <c r="F957" s="29"/>
      <c r="G957" s="29"/>
      <c r="H957" s="29"/>
      <c r="I957" s="29"/>
      <c r="J957" s="29"/>
      <c r="K957" s="29"/>
      <c r="L957" s="29"/>
    </row>
    <row r="958" spans="2:12" x14ac:dyDescent="0.2">
      <c r="B958" s="29"/>
      <c r="C958" s="29"/>
      <c r="D958" s="29"/>
      <c r="E958" s="29"/>
      <c r="F958" s="29"/>
      <c r="G958" s="29"/>
      <c r="H958" s="29"/>
      <c r="I958" s="29"/>
      <c r="J958" s="29"/>
      <c r="K958" s="29"/>
      <c r="L958" s="29"/>
    </row>
    <row r="959" spans="2:12" x14ac:dyDescent="0.2">
      <c r="B959" s="29"/>
      <c r="C959" s="29"/>
      <c r="D959" s="29"/>
      <c r="E959" s="29"/>
      <c r="F959" s="29"/>
      <c r="G959" s="29"/>
      <c r="H959" s="29"/>
      <c r="I959" s="29"/>
      <c r="J959" s="29"/>
      <c r="K959" s="29"/>
      <c r="L959" s="29"/>
    </row>
    <row r="960" spans="2:12" x14ac:dyDescent="0.2">
      <c r="B960" s="29"/>
      <c r="C960" s="29"/>
      <c r="D960" s="29"/>
      <c r="E960" s="29"/>
      <c r="F960" s="29"/>
      <c r="G960" s="29"/>
      <c r="H960" s="29"/>
      <c r="I960" s="29"/>
      <c r="J960" s="29"/>
      <c r="K960" s="29"/>
      <c r="L960" s="29"/>
    </row>
    <row r="961" spans="1:12" x14ac:dyDescent="0.2">
      <c r="B961" s="29"/>
      <c r="C961" s="29"/>
      <c r="D961" s="29"/>
      <c r="E961" s="29"/>
      <c r="F961" s="29"/>
      <c r="G961" s="29"/>
      <c r="H961" s="29"/>
      <c r="I961" s="29"/>
      <c r="J961" s="29"/>
      <c r="K961" s="29"/>
      <c r="L961" s="29"/>
    </row>
    <row r="962" spans="1:12" x14ac:dyDescent="0.2">
      <c r="B962" s="29"/>
      <c r="C962" s="29"/>
      <c r="D962" s="29"/>
      <c r="E962" s="29"/>
      <c r="F962" s="29"/>
      <c r="G962" s="29"/>
      <c r="H962" s="29"/>
      <c r="I962" s="29"/>
      <c r="J962" s="29"/>
      <c r="K962" s="29"/>
      <c r="L962" s="29"/>
    </row>
    <row r="963" spans="1:12" x14ac:dyDescent="0.2">
      <c r="B963" s="29"/>
      <c r="C963" s="29"/>
      <c r="D963" s="29"/>
      <c r="E963" s="29"/>
      <c r="F963" s="29"/>
      <c r="G963" s="29"/>
      <c r="H963" s="29"/>
      <c r="I963" s="29"/>
      <c r="J963" s="29"/>
      <c r="K963" s="29"/>
      <c r="L963" s="29"/>
    </row>
    <row r="964" spans="1:12" x14ac:dyDescent="0.2">
      <c r="C964"/>
      <c r="D964"/>
    </row>
    <row r="965" spans="1:12" x14ac:dyDescent="0.2">
      <c r="C965"/>
      <c r="D965"/>
    </row>
    <row r="966" spans="1:12" x14ac:dyDescent="0.2">
      <c r="C966"/>
      <c r="D966"/>
    </row>
    <row r="967" spans="1:12" ht="15" customHeight="1" x14ac:dyDescent="0.2">
      <c r="A967" s="33">
        <v>39</v>
      </c>
      <c r="B967" s="27" t="s">
        <v>1981</v>
      </c>
      <c r="C967" s="27"/>
      <c r="D967" s="27"/>
      <c r="E967" s="27"/>
      <c r="F967" s="27"/>
      <c r="G967" s="27"/>
      <c r="H967" s="27"/>
      <c r="I967" s="27"/>
      <c r="J967" s="27"/>
      <c r="K967" s="27"/>
      <c r="L967" s="27"/>
    </row>
    <row r="968" spans="1:12" ht="15" customHeight="1" x14ac:dyDescent="0.2">
      <c r="A968" s="33"/>
      <c r="B968" s="27"/>
      <c r="C968" s="27"/>
      <c r="D968" s="27"/>
      <c r="E968" s="27"/>
      <c r="F968" s="27"/>
      <c r="G968" s="27"/>
      <c r="H968" s="27"/>
      <c r="I968" s="27"/>
      <c r="J968" s="27"/>
      <c r="K968" s="27"/>
      <c r="L968" s="27"/>
    </row>
    <row r="969" spans="1:12" ht="15" customHeight="1" x14ac:dyDescent="0.2">
      <c r="B969" s="27"/>
      <c r="C969" s="27"/>
      <c r="D969" s="27"/>
      <c r="E969" s="27"/>
      <c r="F969" s="27"/>
      <c r="G969" s="27"/>
      <c r="H969" s="27"/>
      <c r="I969" s="27"/>
      <c r="J969" s="27"/>
      <c r="K969" s="27"/>
      <c r="L969" s="27"/>
    </row>
    <row r="970" spans="1:12" x14ac:dyDescent="0.2">
      <c r="C970"/>
      <c r="D970"/>
    </row>
    <row r="971" spans="1:12" x14ac:dyDescent="0.2">
      <c r="C971"/>
      <c r="D971"/>
    </row>
    <row r="972" spans="1:12" x14ac:dyDescent="0.2">
      <c r="A972" s="12" t="s">
        <v>333</v>
      </c>
      <c r="C972" s="4" t="s">
        <v>4</v>
      </c>
      <c r="D972" t="s">
        <v>557</v>
      </c>
      <c r="E972"/>
    </row>
    <row r="973" spans="1:12" x14ac:dyDescent="0.2">
      <c r="C973" s="5" t="s">
        <v>257</v>
      </c>
      <c r="D973">
        <v>649780</v>
      </c>
      <c r="E973"/>
    </row>
    <row r="974" spans="1:12" x14ac:dyDescent="0.2">
      <c r="C974" s="5" t="s">
        <v>232</v>
      </c>
      <c r="D974">
        <v>408286</v>
      </c>
      <c r="E974"/>
    </row>
    <row r="975" spans="1:12" x14ac:dyDescent="0.2">
      <c r="C975" s="5" t="s">
        <v>272</v>
      </c>
      <c r="D975">
        <v>411756</v>
      </c>
      <c r="E975"/>
    </row>
    <row r="976" spans="1:12" x14ac:dyDescent="0.2">
      <c r="C976" s="5" t="s">
        <v>249</v>
      </c>
      <c r="D976">
        <v>1596966</v>
      </c>
      <c r="E976"/>
    </row>
    <row r="977" spans="2:12" x14ac:dyDescent="0.2">
      <c r="C977" s="5" t="s">
        <v>421</v>
      </c>
      <c r="D977">
        <v>887324</v>
      </c>
      <c r="E977"/>
    </row>
    <row r="978" spans="2:12" x14ac:dyDescent="0.2">
      <c r="C978" s="5" t="s">
        <v>552</v>
      </c>
      <c r="D978">
        <v>3954112</v>
      </c>
      <c r="E978"/>
    </row>
    <row r="979" spans="2:12" x14ac:dyDescent="0.2">
      <c r="C979"/>
      <c r="D979"/>
      <c r="E979"/>
    </row>
    <row r="980" spans="2:12" x14ac:dyDescent="0.2">
      <c r="C980"/>
      <c r="D980"/>
      <c r="E980"/>
    </row>
    <row r="981" spans="2:12" ht="14.5" customHeight="1" x14ac:dyDescent="0.2">
      <c r="B981" s="29" t="s">
        <v>1933</v>
      </c>
      <c r="C981" s="29"/>
      <c r="D981" s="29"/>
      <c r="E981" s="29"/>
      <c r="F981" s="29"/>
      <c r="G981" s="29"/>
      <c r="H981" s="29"/>
      <c r="I981" s="29"/>
      <c r="J981" s="29"/>
      <c r="K981" s="29"/>
      <c r="L981" s="29"/>
    </row>
    <row r="982" spans="2:12" x14ac:dyDescent="0.2">
      <c r="B982" s="29"/>
      <c r="C982" s="29"/>
      <c r="D982" s="29"/>
      <c r="E982" s="29"/>
      <c r="F982" s="29"/>
      <c r="G982" s="29"/>
      <c r="H982" s="29"/>
      <c r="I982" s="29"/>
      <c r="J982" s="29"/>
      <c r="K982" s="29"/>
      <c r="L982" s="29"/>
    </row>
    <row r="983" spans="2:12" x14ac:dyDescent="0.2">
      <c r="B983" s="29"/>
      <c r="C983" s="29"/>
      <c r="D983" s="29"/>
      <c r="E983" s="29"/>
      <c r="F983" s="29"/>
      <c r="G983" s="29"/>
      <c r="H983" s="29"/>
      <c r="I983" s="29"/>
      <c r="J983" s="29"/>
      <c r="K983" s="29"/>
      <c r="L983" s="29"/>
    </row>
    <row r="984" spans="2:12" x14ac:dyDescent="0.2">
      <c r="B984" s="29"/>
      <c r="C984" s="29"/>
      <c r="D984" s="29"/>
      <c r="E984" s="29"/>
      <c r="F984" s="29"/>
      <c r="G984" s="29"/>
      <c r="H984" s="29"/>
      <c r="I984" s="29"/>
      <c r="J984" s="29"/>
      <c r="K984" s="29"/>
      <c r="L984" s="29"/>
    </row>
    <row r="985" spans="2:12" x14ac:dyDescent="0.2">
      <c r="B985" s="29"/>
      <c r="C985" s="29"/>
      <c r="D985" s="29"/>
      <c r="E985" s="29"/>
      <c r="F985" s="29"/>
      <c r="G985" s="29"/>
      <c r="H985" s="29"/>
      <c r="I985" s="29"/>
      <c r="J985" s="29"/>
      <c r="K985" s="29"/>
      <c r="L985" s="29"/>
    </row>
    <row r="986" spans="2:12" x14ac:dyDescent="0.2">
      <c r="B986" s="29"/>
      <c r="C986" s="29"/>
      <c r="D986" s="29"/>
      <c r="E986" s="29"/>
      <c r="F986" s="29"/>
      <c r="G986" s="29"/>
      <c r="H986" s="29"/>
      <c r="I986" s="29"/>
      <c r="J986" s="29"/>
      <c r="K986" s="29"/>
      <c r="L986" s="29"/>
    </row>
    <row r="987" spans="2:12" x14ac:dyDescent="0.2">
      <c r="B987" s="29"/>
      <c r="C987" s="29"/>
      <c r="D987" s="29"/>
      <c r="E987" s="29"/>
      <c r="F987" s="29"/>
      <c r="G987" s="29"/>
      <c r="H987" s="29"/>
      <c r="I987" s="29"/>
      <c r="J987" s="29"/>
      <c r="K987" s="29"/>
      <c r="L987" s="29"/>
    </row>
    <row r="988" spans="2:12" x14ac:dyDescent="0.2">
      <c r="B988" s="29"/>
      <c r="C988" s="29"/>
      <c r="D988" s="29"/>
      <c r="E988" s="29"/>
      <c r="F988" s="29"/>
      <c r="G988" s="29"/>
      <c r="H988" s="29"/>
      <c r="I988" s="29"/>
      <c r="J988" s="29"/>
      <c r="K988" s="29"/>
      <c r="L988" s="29"/>
    </row>
    <row r="989" spans="2:12" x14ac:dyDescent="0.2">
      <c r="B989" s="29"/>
      <c r="C989" s="29"/>
      <c r="D989" s="29"/>
      <c r="E989" s="29"/>
      <c r="F989" s="29"/>
      <c r="G989" s="29"/>
      <c r="H989" s="29"/>
      <c r="I989" s="29"/>
      <c r="J989" s="29"/>
      <c r="K989" s="29"/>
      <c r="L989" s="29"/>
    </row>
    <row r="990" spans="2:12" x14ac:dyDescent="0.2">
      <c r="B990" s="29"/>
      <c r="C990" s="29"/>
      <c r="D990" s="29"/>
      <c r="E990" s="29"/>
      <c r="F990" s="29"/>
      <c r="G990" s="29"/>
      <c r="H990" s="29"/>
      <c r="I990" s="29"/>
      <c r="J990" s="29"/>
      <c r="K990" s="29"/>
      <c r="L990" s="29"/>
    </row>
    <row r="991" spans="2:12" x14ac:dyDescent="0.2">
      <c r="B991" s="29"/>
      <c r="C991" s="29"/>
      <c r="D991" s="29"/>
      <c r="E991" s="29"/>
      <c r="F991" s="29"/>
      <c r="G991" s="29"/>
      <c r="H991" s="29"/>
      <c r="I991" s="29"/>
      <c r="J991" s="29"/>
      <c r="K991" s="29"/>
      <c r="L991" s="29"/>
    </row>
    <row r="992" spans="2:12" x14ac:dyDescent="0.2">
      <c r="C992"/>
      <c r="D992"/>
    </row>
    <row r="993" spans="1:12" x14ac:dyDescent="0.2">
      <c r="C993"/>
      <c r="D993"/>
    </row>
    <row r="994" spans="1:12" x14ac:dyDescent="0.2">
      <c r="C994"/>
      <c r="D994"/>
    </row>
    <row r="995" spans="1:12" x14ac:dyDescent="0.2">
      <c r="A995" s="33">
        <v>40</v>
      </c>
      <c r="B995" s="28" t="s">
        <v>1982</v>
      </c>
      <c r="C995" s="28"/>
      <c r="D995" s="28"/>
      <c r="E995" s="28"/>
      <c r="F995" s="28"/>
      <c r="G995" s="28"/>
      <c r="H995" s="28"/>
      <c r="I995" s="28"/>
      <c r="J995" s="28"/>
      <c r="K995" s="28"/>
      <c r="L995" s="28"/>
    </row>
    <row r="996" spans="1:12" x14ac:dyDescent="0.2">
      <c r="A996" s="33"/>
      <c r="B996" s="28"/>
      <c r="C996" s="28"/>
      <c r="D996" s="28"/>
      <c r="E996" s="28"/>
      <c r="F996" s="28"/>
      <c r="G996" s="28"/>
      <c r="H996" s="28"/>
      <c r="I996" s="28"/>
      <c r="J996" s="28"/>
      <c r="K996" s="28"/>
      <c r="L996" s="28"/>
    </row>
    <row r="997" spans="1:12" x14ac:dyDescent="0.2">
      <c r="C997"/>
      <c r="D997"/>
    </row>
    <row r="998" spans="1:12" x14ac:dyDescent="0.2">
      <c r="C998"/>
      <c r="D998"/>
    </row>
    <row r="999" spans="1:12" x14ac:dyDescent="0.2">
      <c r="C999"/>
      <c r="D999"/>
    </row>
    <row r="1000" spans="1:12" x14ac:dyDescent="0.2">
      <c r="A1000" s="12" t="s">
        <v>333</v>
      </c>
      <c r="C1000" s="4" t="s">
        <v>0</v>
      </c>
      <c r="D1000" t="s">
        <v>558</v>
      </c>
      <c r="E1000"/>
    </row>
    <row r="1001" spans="1:12" x14ac:dyDescent="0.2">
      <c r="C1001" s="5" t="s">
        <v>13</v>
      </c>
      <c r="D1001">
        <v>18300</v>
      </c>
      <c r="E1001"/>
    </row>
    <row r="1002" spans="1:12" x14ac:dyDescent="0.2">
      <c r="C1002" s="5" t="s">
        <v>130</v>
      </c>
      <c r="D1002">
        <v>20100</v>
      </c>
      <c r="E1002"/>
    </row>
    <row r="1003" spans="1:12" x14ac:dyDescent="0.2">
      <c r="C1003" s="5" t="s">
        <v>10</v>
      </c>
      <c r="D1003">
        <v>37900</v>
      </c>
      <c r="E1003"/>
    </row>
    <row r="1004" spans="1:12" x14ac:dyDescent="0.2">
      <c r="C1004" s="5" t="s">
        <v>15</v>
      </c>
      <c r="D1004">
        <v>20700</v>
      </c>
      <c r="E1004"/>
    </row>
    <row r="1005" spans="1:12" x14ac:dyDescent="0.2">
      <c r="C1005" s="5" t="s">
        <v>7</v>
      </c>
      <c r="D1005">
        <v>33600</v>
      </c>
      <c r="E1005"/>
    </row>
    <row r="1006" spans="1:12" x14ac:dyDescent="0.2">
      <c r="C1006" s="5" t="s">
        <v>552</v>
      </c>
      <c r="D1006">
        <v>37900</v>
      </c>
      <c r="E1006"/>
    </row>
    <row r="1007" spans="1:12" x14ac:dyDescent="0.2">
      <c r="C1007"/>
      <c r="D1007"/>
      <c r="E1007"/>
    </row>
    <row r="1008" spans="1:12" x14ac:dyDescent="0.2">
      <c r="C1008"/>
      <c r="D1008"/>
      <c r="E1008"/>
    </row>
    <row r="1009" spans="2:12" x14ac:dyDescent="0.2">
      <c r="C1009"/>
      <c r="D1009"/>
      <c r="E1009"/>
    </row>
    <row r="1010" spans="2:12" ht="14.5" customHeight="1" x14ac:dyDescent="0.2">
      <c r="B1010" s="29" t="s">
        <v>1934</v>
      </c>
      <c r="C1010" s="29"/>
      <c r="D1010" s="29"/>
      <c r="E1010" s="29"/>
      <c r="F1010" s="29"/>
      <c r="G1010" s="29"/>
      <c r="H1010" s="29"/>
      <c r="I1010" s="29"/>
      <c r="J1010" s="29"/>
      <c r="K1010" s="29"/>
      <c r="L1010" s="29"/>
    </row>
    <row r="1011" spans="2:12" ht="14.5" customHeight="1" x14ac:dyDescent="0.2">
      <c r="B1011" s="29"/>
      <c r="C1011" s="29"/>
      <c r="D1011" s="29"/>
      <c r="E1011" s="29"/>
      <c r="F1011" s="29"/>
      <c r="G1011" s="29"/>
      <c r="H1011" s="29"/>
      <c r="I1011" s="29"/>
      <c r="J1011" s="29"/>
      <c r="K1011" s="29"/>
      <c r="L1011" s="29"/>
    </row>
    <row r="1012" spans="2:12" ht="14.5" customHeight="1" x14ac:dyDescent="0.2">
      <c r="B1012" s="29"/>
      <c r="C1012" s="29"/>
      <c r="D1012" s="29"/>
      <c r="E1012" s="29"/>
      <c r="F1012" s="29"/>
      <c r="G1012" s="29"/>
      <c r="H1012" s="29"/>
      <c r="I1012" s="29"/>
      <c r="J1012" s="29"/>
      <c r="K1012" s="29"/>
      <c r="L1012" s="29"/>
    </row>
    <row r="1013" spans="2:12" ht="14.5" customHeight="1" x14ac:dyDescent="0.2">
      <c r="B1013" s="29"/>
      <c r="C1013" s="29"/>
      <c r="D1013" s="29"/>
      <c r="E1013" s="29"/>
      <c r="F1013" s="29"/>
      <c r="G1013" s="29"/>
      <c r="H1013" s="29"/>
      <c r="I1013" s="29"/>
      <c r="J1013" s="29"/>
      <c r="K1013" s="29"/>
      <c r="L1013" s="29"/>
    </row>
    <row r="1014" spans="2:12" ht="14.5" customHeight="1" x14ac:dyDescent="0.2">
      <c r="B1014" s="29"/>
      <c r="C1014" s="29"/>
      <c r="D1014" s="29"/>
      <c r="E1014" s="29"/>
      <c r="F1014" s="29"/>
      <c r="G1014" s="29"/>
      <c r="H1014" s="29"/>
      <c r="I1014" s="29"/>
      <c r="J1014" s="29"/>
      <c r="K1014" s="29"/>
      <c r="L1014" s="29"/>
    </row>
    <row r="1015" spans="2:12" ht="14.5" customHeight="1" x14ac:dyDescent="0.2">
      <c r="B1015" s="29"/>
      <c r="C1015" s="29"/>
      <c r="D1015" s="29"/>
      <c r="E1015" s="29"/>
      <c r="F1015" s="29"/>
      <c r="G1015" s="29"/>
      <c r="H1015" s="29"/>
      <c r="I1015" s="29"/>
      <c r="J1015" s="29"/>
      <c r="K1015" s="29"/>
      <c r="L1015" s="29"/>
    </row>
    <row r="1016" spans="2:12" ht="14.5" customHeight="1" x14ac:dyDescent="0.2">
      <c r="B1016" s="29"/>
      <c r="C1016" s="29"/>
      <c r="D1016" s="29"/>
      <c r="E1016" s="29"/>
      <c r="F1016" s="29"/>
      <c r="G1016" s="29"/>
      <c r="H1016" s="29"/>
      <c r="I1016" s="29"/>
      <c r="J1016" s="29"/>
      <c r="K1016" s="29"/>
      <c r="L1016" s="29"/>
    </row>
    <row r="1017" spans="2:12" ht="14.5" customHeight="1" x14ac:dyDescent="0.2">
      <c r="B1017" s="29"/>
      <c r="C1017" s="29"/>
      <c r="D1017" s="29"/>
      <c r="E1017" s="29"/>
      <c r="F1017" s="29"/>
      <c r="G1017" s="29"/>
      <c r="H1017" s="29"/>
      <c r="I1017" s="29"/>
      <c r="J1017" s="29"/>
      <c r="K1017" s="29"/>
      <c r="L1017" s="29"/>
    </row>
    <row r="1018" spans="2:12" ht="14.5" customHeight="1" x14ac:dyDescent="0.2">
      <c r="B1018" s="29"/>
      <c r="C1018" s="29"/>
      <c r="D1018" s="29"/>
      <c r="E1018" s="29"/>
      <c r="F1018" s="29"/>
      <c r="G1018" s="29"/>
      <c r="H1018" s="29"/>
      <c r="I1018" s="29"/>
      <c r="J1018" s="29"/>
      <c r="K1018" s="29"/>
      <c r="L1018" s="29"/>
    </row>
    <row r="1019" spans="2:12" ht="14.5" customHeight="1" x14ac:dyDescent="0.2">
      <c r="B1019" s="29"/>
      <c r="C1019" s="29"/>
      <c r="D1019" s="29"/>
      <c r="E1019" s="29"/>
      <c r="F1019" s="29"/>
      <c r="G1019" s="29"/>
      <c r="H1019" s="29"/>
      <c r="I1019" s="29"/>
      <c r="J1019" s="29"/>
      <c r="K1019" s="29"/>
      <c r="L1019" s="29"/>
    </row>
    <row r="1020" spans="2:12" ht="14.5" customHeight="1" x14ac:dyDescent="0.2">
      <c r="B1020" s="29"/>
      <c r="C1020" s="29"/>
      <c r="D1020" s="29"/>
      <c r="E1020" s="29"/>
      <c r="F1020" s="29"/>
      <c r="G1020" s="29"/>
      <c r="H1020" s="29"/>
      <c r="I1020" s="29"/>
      <c r="J1020" s="29"/>
      <c r="K1020" s="29"/>
      <c r="L1020" s="29"/>
    </row>
    <row r="1021" spans="2:12" x14ac:dyDescent="0.2">
      <c r="B1021" s="29"/>
      <c r="C1021" s="29"/>
      <c r="D1021" s="29"/>
      <c r="E1021" s="29"/>
      <c r="F1021" s="29"/>
      <c r="G1021" s="29"/>
      <c r="H1021" s="29"/>
      <c r="I1021" s="29"/>
      <c r="J1021" s="29"/>
      <c r="K1021" s="29"/>
      <c r="L1021" s="29"/>
    </row>
    <row r="1022" spans="2:12" x14ac:dyDescent="0.2">
      <c r="C1022"/>
      <c r="D1022"/>
    </row>
    <row r="1023" spans="2:12" ht="19" x14ac:dyDescent="0.25">
      <c r="C1023"/>
      <c r="D1023"/>
      <c r="F1023" s="25" t="s">
        <v>1899</v>
      </c>
    </row>
    <row r="1024" spans="2:12" x14ac:dyDescent="0.2">
      <c r="C1024"/>
      <c r="D1024"/>
    </row>
    <row r="1025" spans="1:12" x14ac:dyDescent="0.2">
      <c r="A1025" s="33">
        <v>41</v>
      </c>
      <c r="B1025" s="28" t="s">
        <v>1983</v>
      </c>
      <c r="C1025" s="28"/>
      <c r="D1025" s="28"/>
      <c r="E1025" s="28"/>
      <c r="F1025" s="28"/>
      <c r="G1025" s="28"/>
      <c r="H1025" s="28"/>
      <c r="I1025" s="28"/>
      <c r="J1025" s="28"/>
      <c r="K1025" s="28"/>
      <c r="L1025" s="28"/>
    </row>
    <row r="1026" spans="1:12" x14ac:dyDescent="0.2">
      <c r="A1026" s="33"/>
      <c r="B1026" s="28"/>
      <c r="C1026" s="28"/>
      <c r="D1026" s="28"/>
      <c r="E1026" s="28"/>
      <c r="F1026" s="28"/>
      <c r="G1026" s="28"/>
      <c r="H1026" s="28"/>
      <c r="I1026" s="28"/>
      <c r="J1026" s="28"/>
      <c r="K1026" s="28"/>
      <c r="L1026" s="28"/>
    </row>
    <row r="1027" spans="1:12" x14ac:dyDescent="0.2">
      <c r="C1027"/>
      <c r="D1027"/>
    </row>
    <row r="1028" spans="1:12" x14ac:dyDescent="0.2">
      <c r="C1028"/>
      <c r="D1028"/>
    </row>
    <row r="1029" spans="1:12" x14ac:dyDescent="0.2">
      <c r="C1029"/>
      <c r="D1029"/>
    </row>
    <row r="1030" spans="1:12" x14ac:dyDescent="0.2">
      <c r="A1030" s="12" t="s">
        <v>333</v>
      </c>
      <c r="C1030" s="4" t="s">
        <v>559</v>
      </c>
      <c r="D1030" t="s">
        <v>553</v>
      </c>
      <c r="E1030"/>
    </row>
    <row r="1031" spans="1:12" x14ac:dyDescent="0.2">
      <c r="C1031" s="5" t="s">
        <v>240</v>
      </c>
      <c r="D1031" s="2">
        <v>5</v>
      </c>
      <c r="E1031"/>
    </row>
    <row r="1032" spans="1:12" x14ac:dyDescent="0.2">
      <c r="C1032" s="5" t="s">
        <v>256</v>
      </c>
      <c r="D1032" s="2">
        <v>4.5999999999999996</v>
      </c>
      <c r="E1032"/>
    </row>
    <row r="1033" spans="1:12" x14ac:dyDescent="0.2">
      <c r="C1033" s="5" t="s">
        <v>275</v>
      </c>
      <c r="D1033" s="2">
        <v>4.8</v>
      </c>
      <c r="E1033"/>
    </row>
    <row r="1034" spans="1:12" x14ac:dyDescent="0.2">
      <c r="C1034" s="5" t="s">
        <v>145</v>
      </c>
      <c r="D1034" s="2">
        <v>4.9000000000000004</v>
      </c>
      <c r="E1034"/>
    </row>
    <row r="1035" spans="1:12" x14ac:dyDescent="0.2">
      <c r="C1035" s="5" t="s">
        <v>219</v>
      </c>
      <c r="D1035" s="2">
        <v>4.5999999999999996</v>
      </c>
      <c r="E1035"/>
    </row>
    <row r="1036" spans="1:12" x14ac:dyDescent="0.2">
      <c r="C1036" s="5" t="s">
        <v>552</v>
      </c>
      <c r="D1036" s="2">
        <v>4.7833333333333341</v>
      </c>
      <c r="E1036"/>
    </row>
    <row r="1037" spans="1:12" x14ac:dyDescent="0.2">
      <c r="C1037"/>
      <c r="D1037"/>
      <c r="E1037"/>
    </row>
    <row r="1038" spans="1:12" x14ac:dyDescent="0.2">
      <c r="C1038"/>
      <c r="D1038"/>
      <c r="E1038"/>
    </row>
    <row r="1039" spans="1:12" x14ac:dyDescent="0.2">
      <c r="C1039"/>
      <c r="D1039"/>
      <c r="E1039"/>
    </row>
    <row r="1040" spans="1:12" x14ac:dyDescent="0.2">
      <c r="B1040" s="29" t="s">
        <v>1935</v>
      </c>
      <c r="C1040" s="29"/>
      <c r="D1040" s="29"/>
      <c r="E1040" s="29"/>
      <c r="F1040" s="29"/>
      <c r="G1040" s="29"/>
      <c r="H1040" s="29"/>
      <c r="I1040" s="29"/>
      <c r="J1040" s="29"/>
      <c r="K1040" s="29"/>
      <c r="L1040" s="29"/>
    </row>
    <row r="1041" spans="1:12" x14ac:dyDescent="0.2">
      <c r="B1041" s="29"/>
      <c r="C1041" s="29"/>
      <c r="D1041" s="29"/>
      <c r="E1041" s="29"/>
      <c r="F1041" s="29"/>
      <c r="G1041" s="29"/>
      <c r="H1041" s="29"/>
      <c r="I1041" s="29"/>
      <c r="J1041" s="29"/>
      <c r="K1041" s="29"/>
      <c r="L1041" s="29"/>
    </row>
    <row r="1042" spans="1:12" x14ac:dyDescent="0.2">
      <c r="B1042" s="29"/>
      <c r="C1042" s="29"/>
      <c r="D1042" s="29"/>
      <c r="E1042" s="29"/>
      <c r="F1042" s="29"/>
      <c r="G1042" s="29"/>
      <c r="H1042" s="29"/>
      <c r="I1042" s="29"/>
      <c r="J1042" s="29"/>
      <c r="K1042" s="29"/>
      <c r="L1042" s="29"/>
    </row>
    <row r="1043" spans="1:12" x14ac:dyDescent="0.2">
      <c r="B1043" s="29"/>
      <c r="C1043" s="29"/>
      <c r="D1043" s="29"/>
      <c r="E1043" s="29"/>
      <c r="F1043" s="29"/>
      <c r="G1043" s="29"/>
      <c r="H1043" s="29"/>
      <c r="I1043" s="29"/>
      <c r="J1043" s="29"/>
      <c r="K1043" s="29"/>
      <c r="L1043" s="29"/>
    </row>
    <row r="1044" spans="1:12" x14ac:dyDescent="0.2">
      <c r="B1044" s="29"/>
      <c r="C1044" s="29"/>
      <c r="D1044" s="29"/>
      <c r="E1044" s="29"/>
      <c r="F1044" s="29"/>
      <c r="G1044" s="29"/>
      <c r="H1044" s="29"/>
      <c r="I1044" s="29"/>
      <c r="J1044" s="29"/>
      <c r="K1044" s="29"/>
      <c r="L1044" s="29"/>
    </row>
    <row r="1045" spans="1:12" x14ac:dyDescent="0.2">
      <c r="B1045" s="29"/>
      <c r="C1045" s="29"/>
      <c r="D1045" s="29"/>
      <c r="E1045" s="29"/>
      <c r="F1045" s="29"/>
      <c r="G1045" s="29"/>
      <c r="H1045" s="29"/>
      <c r="I1045" s="29"/>
      <c r="J1045" s="29"/>
      <c r="K1045" s="29"/>
      <c r="L1045" s="29"/>
    </row>
    <row r="1046" spans="1:12" x14ac:dyDescent="0.2">
      <c r="B1046" s="29"/>
      <c r="C1046" s="29"/>
      <c r="D1046" s="29"/>
      <c r="E1046" s="29"/>
      <c r="F1046" s="29"/>
      <c r="G1046" s="29"/>
      <c r="H1046" s="29"/>
      <c r="I1046" s="29"/>
      <c r="J1046" s="29"/>
      <c r="K1046" s="29"/>
      <c r="L1046" s="29"/>
    </row>
    <row r="1047" spans="1:12" x14ac:dyDescent="0.2">
      <c r="B1047" s="29"/>
      <c r="C1047" s="29"/>
      <c r="D1047" s="29"/>
      <c r="E1047" s="29"/>
      <c r="F1047" s="29"/>
      <c r="G1047" s="29"/>
      <c r="H1047" s="29"/>
      <c r="I1047" s="29"/>
      <c r="J1047" s="29"/>
      <c r="K1047" s="29"/>
      <c r="L1047" s="29"/>
    </row>
    <row r="1048" spans="1:12" x14ac:dyDescent="0.2">
      <c r="B1048" s="29"/>
      <c r="C1048" s="29"/>
      <c r="D1048" s="29"/>
      <c r="E1048" s="29"/>
      <c r="F1048" s="29"/>
      <c r="G1048" s="29"/>
      <c r="H1048" s="29"/>
      <c r="I1048" s="29"/>
      <c r="J1048" s="29"/>
      <c r="K1048" s="29"/>
      <c r="L1048" s="29"/>
    </row>
    <row r="1049" spans="1:12" x14ac:dyDescent="0.2">
      <c r="B1049" s="29"/>
      <c r="C1049" s="29"/>
      <c r="D1049" s="29"/>
      <c r="E1049" s="29"/>
      <c r="F1049" s="29"/>
      <c r="G1049" s="29"/>
      <c r="H1049" s="29"/>
      <c r="I1049" s="29"/>
      <c r="J1049" s="29"/>
      <c r="K1049" s="29"/>
      <c r="L1049" s="29"/>
    </row>
    <row r="1050" spans="1:12" x14ac:dyDescent="0.2">
      <c r="B1050" s="29"/>
      <c r="C1050" s="29"/>
      <c r="D1050" s="29"/>
      <c r="E1050" s="29"/>
      <c r="F1050" s="29"/>
      <c r="G1050" s="29"/>
      <c r="H1050" s="29"/>
      <c r="I1050" s="29"/>
      <c r="J1050" s="29"/>
      <c r="K1050" s="29"/>
      <c r="L1050" s="29"/>
    </row>
    <row r="1051" spans="1:12" x14ac:dyDescent="0.2">
      <c r="C1051"/>
      <c r="D1051"/>
    </row>
    <row r="1052" spans="1:12" x14ac:dyDescent="0.2">
      <c r="C1052"/>
      <c r="D1052"/>
    </row>
    <row r="1053" spans="1:12" x14ac:dyDescent="0.2">
      <c r="C1053"/>
      <c r="D1053"/>
    </row>
    <row r="1054" spans="1:12" ht="14.5" customHeight="1" x14ac:dyDescent="0.2">
      <c r="A1054" s="33">
        <v>42</v>
      </c>
      <c r="B1054" s="27" t="s">
        <v>1984</v>
      </c>
      <c r="C1054" s="27"/>
      <c r="D1054" s="27"/>
      <c r="E1054" s="27"/>
      <c r="F1054" s="27"/>
      <c r="G1054" s="27"/>
      <c r="H1054" s="27"/>
      <c r="I1054" s="27"/>
      <c r="J1054" s="27"/>
      <c r="K1054" s="27"/>
      <c r="L1054" s="27"/>
    </row>
    <row r="1055" spans="1:12" ht="14.5" customHeight="1" x14ac:dyDescent="0.2">
      <c r="A1055" s="33"/>
      <c r="B1055" s="27"/>
      <c r="C1055" s="27"/>
      <c r="D1055" s="27"/>
      <c r="E1055" s="27"/>
      <c r="F1055" s="27"/>
      <c r="G1055" s="27"/>
      <c r="H1055" s="27"/>
      <c r="I1055" s="27"/>
      <c r="J1055" s="27"/>
      <c r="K1055" s="27"/>
      <c r="L1055" s="27"/>
    </row>
    <row r="1056" spans="1:12" x14ac:dyDescent="0.2">
      <c r="A1056" s="33"/>
      <c r="B1056" s="27"/>
      <c r="C1056" s="27"/>
      <c r="D1056" s="27"/>
      <c r="E1056" s="27"/>
      <c r="F1056" s="27"/>
      <c r="G1056" s="27"/>
      <c r="H1056" s="27"/>
      <c r="I1056" s="27"/>
      <c r="J1056" s="27"/>
      <c r="K1056" s="27"/>
      <c r="L1056" s="27"/>
    </row>
    <row r="1057" spans="1:4" x14ac:dyDescent="0.2">
      <c r="C1057"/>
      <c r="D1057"/>
    </row>
    <row r="1058" spans="1:4" x14ac:dyDescent="0.2">
      <c r="C1058"/>
      <c r="D1058"/>
    </row>
    <row r="1059" spans="1:4" x14ac:dyDescent="0.2">
      <c r="A1059" s="12" t="s">
        <v>333</v>
      </c>
      <c r="B1059" s="8"/>
      <c r="C1059"/>
      <c r="D1059"/>
    </row>
    <row r="1060" spans="1:4" x14ac:dyDescent="0.2">
      <c r="C1060"/>
      <c r="D1060"/>
    </row>
    <row r="1061" spans="1:4" x14ac:dyDescent="0.2">
      <c r="C1061"/>
      <c r="D1061"/>
    </row>
    <row r="1062" spans="1:4" x14ac:dyDescent="0.2">
      <c r="C1062"/>
      <c r="D1062"/>
    </row>
    <row r="1063" spans="1:4" x14ac:dyDescent="0.2">
      <c r="C1063"/>
      <c r="D1063"/>
    </row>
    <row r="1064" spans="1:4" x14ac:dyDescent="0.2">
      <c r="C1064"/>
      <c r="D1064"/>
    </row>
    <row r="1065" spans="1:4" x14ac:dyDescent="0.2">
      <c r="C1065"/>
      <c r="D1065"/>
    </row>
    <row r="1066" spans="1:4" x14ac:dyDescent="0.2">
      <c r="C1066"/>
      <c r="D1066"/>
    </row>
    <row r="1067" spans="1:4" x14ac:dyDescent="0.2">
      <c r="C1067"/>
      <c r="D1067"/>
    </row>
    <row r="1068" spans="1:4" x14ac:dyDescent="0.2">
      <c r="C1068"/>
      <c r="D1068"/>
    </row>
    <row r="1069" spans="1:4" x14ac:dyDescent="0.2">
      <c r="C1069"/>
      <c r="D1069"/>
    </row>
    <row r="1070" spans="1:4" x14ac:dyDescent="0.2">
      <c r="C1070"/>
      <c r="D1070"/>
    </row>
    <row r="1071" spans="1:4" x14ac:dyDescent="0.2">
      <c r="C1071"/>
      <c r="D1071"/>
    </row>
    <row r="1072" spans="1:4" x14ac:dyDescent="0.2">
      <c r="C1072"/>
      <c r="D1072"/>
    </row>
    <row r="1073" spans="2:12" x14ac:dyDescent="0.2">
      <c r="C1073"/>
      <c r="D1073"/>
    </row>
    <row r="1074" spans="2:12" x14ac:dyDescent="0.2">
      <c r="C1074"/>
      <c r="D1074"/>
      <c r="H1074" s="8"/>
    </row>
    <row r="1075" spans="2:12" x14ac:dyDescent="0.2">
      <c r="C1075"/>
      <c r="D1075"/>
    </row>
    <row r="1076" spans="2:12" x14ac:dyDescent="0.2">
      <c r="C1076"/>
      <c r="D1076"/>
    </row>
    <row r="1077" spans="2:12" x14ac:dyDescent="0.2">
      <c r="C1077"/>
      <c r="D1077"/>
      <c r="K1077" s="16" t="s">
        <v>1898</v>
      </c>
    </row>
    <row r="1078" spans="2:12" ht="14.5" customHeight="1" x14ac:dyDescent="0.2">
      <c r="B1078" s="29" t="s">
        <v>1936</v>
      </c>
      <c r="C1078" s="29"/>
      <c r="D1078" s="29"/>
      <c r="E1078" s="29"/>
      <c r="F1078" s="29"/>
      <c r="G1078" s="29"/>
      <c r="H1078" s="29"/>
      <c r="I1078" s="29"/>
      <c r="J1078" s="29"/>
      <c r="K1078" s="29"/>
      <c r="L1078" s="29"/>
    </row>
    <row r="1079" spans="2:12" x14ac:dyDescent="0.2">
      <c r="B1079" s="29"/>
      <c r="C1079" s="29"/>
      <c r="D1079" s="29"/>
      <c r="E1079" s="29"/>
      <c r="F1079" s="29"/>
      <c r="G1079" s="29"/>
      <c r="H1079" s="29"/>
      <c r="I1079" s="29"/>
      <c r="J1079" s="29"/>
      <c r="K1079" s="29"/>
      <c r="L1079" s="29"/>
    </row>
    <row r="1080" spans="2:12" x14ac:dyDescent="0.2">
      <c r="B1080" s="29"/>
      <c r="C1080" s="29"/>
      <c r="D1080" s="29"/>
      <c r="E1080" s="29"/>
      <c r="F1080" s="29"/>
      <c r="G1080" s="29"/>
      <c r="H1080" s="29"/>
      <c r="I1080" s="29"/>
      <c r="J1080" s="29"/>
      <c r="K1080" s="29"/>
      <c r="L1080" s="29"/>
    </row>
    <row r="1081" spans="2:12" x14ac:dyDescent="0.2">
      <c r="B1081" s="29"/>
      <c r="C1081" s="29"/>
      <c r="D1081" s="29"/>
      <c r="E1081" s="29"/>
      <c r="F1081" s="29"/>
      <c r="G1081" s="29"/>
      <c r="H1081" s="29"/>
      <c r="I1081" s="29"/>
      <c r="J1081" s="29"/>
      <c r="K1081" s="29"/>
      <c r="L1081" s="29"/>
    </row>
    <row r="1082" spans="2:12" x14ac:dyDescent="0.2">
      <c r="B1082" s="29"/>
      <c r="C1082" s="29"/>
      <c r="D1082" s="29"/>
      <c r="E1082" s="29"/>
      <c r="F1082" s="29"/>
      <c r="G1082" s="29"/>
      <c r="H1082" s="29"/>
      <c r="I1082" s="29"/>
      <c r="J1082" s="29"/>
      <c r="K1082" s="29"/>
      <c r="L1082" s="29"/>
    </row>
    <row r="1083" spans="2:12" x14ac:dyDescent="0.2">
      <c r="B1083" s="29"/>
      <c r="C1083" s="29"/>
      <c r="D1083" s="29"/>
      <c r="E1083" s="29"/>
      <c r="F1083" s="29"/>
      <c r="G1083" s="29"/>
      <c r="H1083" s="29"/>
      <c r="I1083" s="29"/>
      <c r="J1083" s="29"/>
      <c r="K1083" s="29"/>
      <c r="L1083" s="29"/>
    </row>
    <row r="1084" spans="2:12" x14ac:dyDescent="0.2">
      <c r="B1084" s="29"/>
      <c r="C1084" s="29"/>
      <c r="D1084" s="29"/>
      <c r="E1084" s="29"/>
      <c r="F1084" s="29"/>
      <c r="G1084" s="29"/>
      <c r="H1084" s="29"/>
      <c r="I1084" s="29"/>
      <c r="J1084" s="29"/>
      <c r="K1084" s="29"/>
      <c r="L1084" s="29"/>
    </row>
    <row r="1085" spans="2:12" x14ac:dyDescent="0.2">
      <c r="B1085" s="29"/>
      <c r="C1085" s="29"/>
      <c r="D1085" s="29"/>
      <c r="E1085" s="29"/>
      <c r="F1085" s="29"/>
      <c r="G1085" s="29"/>
      <c r="H1085" s="29"/>
      <c r="I1085" s="29"/>
      <c r="J1085" s="29"/>
      <c r="K1085" s="29"/>
      <c r="L1085" s="29"/>
    </row>
    <row r="1086" spans="2:12" x14ac:dyDescent="0.2">
      <c r="B1086" s="29"/>
      <c r="C1086" s="29"/>
      <c r="D1086" s="29"/>
      <c r="E1086" s="29"/>
      <c r="F1086" s="29"/>
      <c r="G1086" s="29"/>
      <c r="H1086" s="29"/>
      <c r="I1086" s="29"/>
      <c r="J1086" s="29"/>
      <c r="K1086" s="29"/>
      <c r="L1086" s="29"/>
    </row>
    <row r="1087" spans="2:12" x14ac:dyDescent="0.2">
      <c r="B1087" s="29"/>
      <c r="C1087" s="29"/>
      <c r="D1087" s="29"/>
      <c r="E1087" s="29"/>
      <c r="F1087" s="29"/>
      <c r="G1087" s="29"/>
      <c r="H1087" s="29"/>
      <c r="I1087" s="29"/>
      <c r="J1087" s="29"/>
      <c r="K1087" s="29"/>
      <c r="L1087" s="29"/>
    </row>
    <row r="1088" spans="2:12" x14ac:dyDescent="0.2">
      <c r="B1088" s="29"/>
      <c r="C1088" s="29"/>
      <c r="D1088" s="29"/>
      <c r="E1088" s="29"/>
      <c r="F1088" s="29"/>
      <c r="G1088" s="29"/>
      <c r="H1088" s="29"/>
      <c r="I1088" s="29"/>
      <c r="J1088" s="29"/>
      <c r="K1088" s="29"/>
      <c r="L1088" s="29"/>
    </row>
    <row r="1089" spans="1:12" x14ac:dyDescent="0.2">
      <c r="B1089" s="29"/>
      <c r="C1089" s="29"/>
      <c r="D1089" s="29"/>
      <c r="E1089" s="29"/>
      <c r="F1089" s="29"/>
      <c r="G1089" s="29"/>
      <c r="H1089" s="29"/>
      <c r="I1089" s="29"/>
      <c r="J1089" s="29"/>
      <c r="K1089" s="29"/>
      <c r="L1089" s="29"/>
    </row>
    <row r="1090" spans="1:12" x14ac:dyDescent="0.2">
      <c r="B1090" s="29"/>
      <c r="C1090" s="29"/>
      <c r="D1090" s="29"/>
      <c r="E1090" s="29"/>
      <c r="F1090" s="29"/>
      <c r="G1090" s="29"/>
      <c r="H1090" s="29"/>
      <c r="I1090" s="29"/>
      <c r="J1090" s="29"/>
      <c r="K1090" s="29"/>
      <c r="L1090" s="29"/>
    </row>
    <row r="1091" spans="1:12" x14ac:dyDescent="0.2">
      <c r="C1091"/>
      <c r="D1091"/>
    </row>
    <row r="1092" spans="1:12" x14ac:dyDescent="0.2">
      <c r="C1092"/>
      <c r="D1092"/>
    </row>
    <row r="1093" spans="1:12" x14ac:dyDescent="0.2">
      <c r="C1093"/>
      <c r="D1093"/>
    </row>
    <row r="1094" spans="1:12" ht="15" customHeight="1" x14ac:dyDescent="0.2">
      <c r="A1094" s="33">
        <v>43</v>
      </c>
      <c r="B1094" s="27" t="s">
        <v>1985</v>
      </c>
      <c r="C1094" s="27"/>
      <c r="D1094" s="27"/>
      <c r="E1094" s="27"/>
      <c r="F1094" s="27"/>
      <c r="G1094" s="27"/>
      <c r="H1094" s="27"/>
      <c r="I1094" s="27"/>
      <c r="J1094" s="27"/>
      <c r="K1094" s="27"/>
      <c r="L1094" s="27"/>
    </row>
    <row r="1095" spans="1:12" ht="15" customHeight="1" x14ac:dyDescent="0.2">
      <c r="A1095" s="33"/>
      <c r="B1095" s="27"/>
      <c r="C1095" s="27"/>
      <c r="D1095" s="27"/>
      <c r="E1095" s="27"/>
      <c r="F1095" s="27"/>
      <c r="G1095" s="27"/>
      <c r="H1095" s="27"/>
      <c r="I1095" s="27"/>
      <c r="J1095" s="27"/>
      <c r="K1095" s="27"/>
      <c r="L1095" s="27"/>
    </row>
    <row r="1096" spans="1:12" x14ac:dyDescent="0.2">
      <c r="B1096" s="27"/>
      <c r="C1096" s="27"/>
      <c r="D1096" s="27"/>
      <c r="E1096" s="27"/>
      <c r="F1096" s="27"/>
      <c r="G1096" s="27"/>
      <c r="H1096" s="27"/>
      <c r="I1096" s="27"/>
      <c r="J1096" s="27"/>
      <c r="K1096" s="27"/>
      <c r="L1096" s="27"/>
    </row>
    <row r="1097" spans="1:12" x14ac:dyDescent="0.2">
      <c r="C1097"/>
      <c r="D1097"/>
    </row>
    <row r="1098" spans="1:12" x14ac:dyDescent="0.2">
      <c r="C1098"/>
      <c r="D1098"/>
    </row>
    <row r="1099" spans="1:12" x14ac:dyDescent="0.2">
      <c r="A1099" s="12" t="s">
        <v>333</v>
      </c>
      <c r="C1099" s="10" t="s">
        <v>3</v>
      </c>
      <c r="D1099" s="11" t="s">
        <v>560</v>
      </c>
      <c r="E1099"/>
    </row>
    <row r="1100" spans="1:12" x14ac:dyDescent="0.2">
      <c r="C1100" s="3" t="s">
        <v>44</v>
      </c>
      <c r="D1100" s="11">
        <v>8022.2222222222226</v>
      </c>
      <c r="E1100"/>
    </row>
    <row r="1101" spans="1:12" x14ac:dyDescent="0.2">
      <c r="C1101" s="3" t="s">
        <v>42</v>
      </c>
      <c r="D1101" s="11">
        <v>14685</v>
      </c>
      <c r="E1101"/>
    </row>
    <row r="1102" spans="1:12" x14ac:dyDescent="0.2">
      <c r="C1102" s="3" t="s">
        <v>227</v>
      </c>
      <c r="D1102" s="11">
        <v>12675</v>
      </c>
      <c r="E1102"/>
    </row>
    <row r="1103" spans="1:12" x14ac:dyDescent="0.2">
      <c r="C1103" s="3" t="s">
        <v>169</v>
      </c>
      <c r="D1103" s="11">
        <v>4879.5</v>
      </c>
      <c r="E1103"/>
    </row>
    <row r="1104" spans="1:12" x14ac:dyDescent="0.2">
      <c r="C1104" s="3" t="s">
        <v>217</v>
      </c>
      <c r="D1104" s="11">
        <v>6422.666666666667</v>
      </c>
      <c r="E1104"/>
    </row>
    <row r="1105" spans="2:12" x14ac:dyDescent="0.2">
      <c r="C1105" s="3" t="s">
        <v>186</v>
      </c>
      <c r="D1105" s="11">
        <v>3500</v>
      </c>
      <c r="E1105"/>
    </row>
    <row r="1106" spans="2:12" x14ac:dyDescent="0.2">
      <c r="C1106" s="3" t="s">
        <v>17</v>
      </c>
      <c r="D1106" s="11">
        <v>5437.14632034632</v>
      </c>
      <c r="E1106"/>
    </row>
    <row r="1107" spans="2:12" x14ac:dyDescent="0.2">
      <c r="C1107" s="3" t="s">
        <v>239</v>
      </c>
      <c r="D1107" s="11">
        <v>216.66666666666666</v>
      </c>
      <c r="E1107"/>
    </row>
    <row r="1108" spans="2:12" x14ac:dyDescent="0.2">
      <c r="C1108" s="3" t="s">
        <v>8</v>
      </c>
      <c r="D1108" s="11">
        <v>8867.8229508196728</v>
      </c>
      <c r="E1108"/>
    </row>
    <row r="1109" spans="2:12" x14ac:dyDescent="0.2">
      <c r="C1109" s="3" t="s">
        <v>552</v>
      </c>
      <c r="D1109" s="11">
        <v>6207.308</v>
      </c>
      <c r="E1109"/>
    </row>
    <row r="1110" spans="2:12" x14ac:dyDescent="0.2">
      <c r="C1110"/>
      <c r="D1110"/>
      <c r="E1110"/>
    </row>
    <row r="1111" spans="2:12" x14ac:dyDescent="0.2">
      <c r="C1111"/>
      <c r="D1111"/>
      <c r="E1111"/>
    </row>
    <row r="1112" spans="2:12" x14ac:dyDescent="0.2">
      <c r="C1112"/>
      <c r="D1112"/>
      <c r="E1112"/>
    </row>
    <row r="1113" spans="2:12" x14ac:dyDescent="0.2">
      <c r="B1113" s="29" t="s">
        <v>1937</v>
      </c>
      <c r="C1113" s="29"/>
      <c r="D1113" s="29"/>
      <c r="E1113" s="29"/>
      <c r="F1113" s="29"/>
      <c r="G1113" s="29"/>
      <c r="H1113" s="29"/>
      <c r="I1113" s="29"/>
      <c r="J1113" s="29"/>
      <c r="K1113" s="29"/>
      <c r="L1113" s="29"/>
    </row>
    <row r="1114" spans="2:12" x14ac:dyDescent="0.2">
      <c r="B1114" s="29"/>
      <c r="C1114" s="29"/>
      <c r="D1114" s="29"/>
      <c r="E1114" s="29"/>
      <c r="F1114" s="29"/>
      <c r="G1114" s="29"/>
      <c r="H1114" s="29"/>
      <c r="I1114" s="29"/>
      <c r="J1114" s="29"/>
      <c r="K1114" s="29"/>
      <c r="L1114" s="29"/>
    </row>
    <row r="1115" spans="2:12" x14ac:dyDescent="0.2">
      <c r="B1115" s="29"/>
      <c r="C1115" s="29"/>
      <c r="D1115" s="29"/>
      <c r="E1115" s="29"/>
      <c r="F1115" s="29"/>
      <c r="G1115" s="29"/>
      <c r="H1115" s="29"/>
      <c r="I1115" s="29"/>
      <c r="J1115" s="29"/>
      <c r="K1115" s="29"/>
      <c r="L1115" s="29"/>
    </row>
    <row r="1116" spans="2:12" x14ac:dyDescent="0.2">
      <c r="B1116" s="29"/>
      <c r="C1116" s="29"/>
      <c r="D1116" s="29"/>
      <c r="E1116" s="29"/>
      <c r="F1116" s="29"/>
      <c r="G1116" s="29"/>
      <c r="H1116" s="29"/>
      <c r="I1116" s="29"/>
      <c r="J1116" s="29"/>
      <c r="K1116" s="29"/>
      <c r="L1116" s="29"/>
    </row>
    <row r="1117" spans="2:12" x14ac:dyDescent="0.2">
      <c r="B1117" s="29"/>
      <c r="C1117" s="29"/>
      <c r="D1117" s="29"/>
      <c r="E1117" s="29"/>
      <c r="F1117" s="29"/>
      <c r="G1117" s="29"/>
      <c r="H1117" s="29"/>
      <c r="I1117" s="29"/>
      <c r="J1117" s="29"/>
      <c r="K1117" s="29"/>
      <c r="L1117" s="29"/>
    </row>
    <row r="1118" spans="2:12" x14ac:dyDescent="0.2">
      <c r="B1118" s="29"/>
      <c r="C1118" s="29"/>
      <c r="D1118" s="29"/>
      <c r="E1118" s="29"/>
      <c r="F1118" s="29"/>
      <c r="G1118" s="29"/>
      <c r="H1118" s="29"/>
      <c r="I1118" s="29"/>
      <c r="J1118" s="29"/>
      <c r="K1118" s="29"/>
      <c r="L1118" s="29"/>
    </row>
    <row r="1119" spans="2:12" x14ac:dyDescent="0.2">
      <c r="B1119" s="29"/>
      <c r="C1119" s="29"/>
      <c r="D1119" s="29"/>
      <c r="E1119" s="29"/>
      <c r="F1119" s="29"/>
      <c r="G1119" s="29"/>
      <c r="H1119" s="29"/>
      <c r="I1119" s="29"/>
      <c r="J1119" s="29"/>
      <c r="K1119" s="29"/>
      <c r="L1119" s="29"/>
    </row>
    <row r="1120" spans="2:12" x14ac:dyDescent="0.2">
      <c r="B1120" s="29"/>
      <c r="C1120" s="29"/>
      <c r="D1120" s="29"/>
      <c r="E1120" s="29"/>
      <c r="F1120" s="29"/>
      <c r="G1120" s="29"/>
      <c r="H1120" s="29"/>
      <c r="I1120" s="29"/>
      <c r="J1120" s="29"/>
      <c r="K1120" s="29"/>
      <c r="L1120" s="29"/>
    </row>
    <row r="1121" spans="1:12" x14ac:dyDescent="0.2">
      <c r="B1121" s="29"/>
      <c r="C1121" s="29"/>
      <c r="D1121" s="29"/>
      <c r="E1121" s="29"/>
      <c r="F1121" s="29"/>
      <c r="G1121" s="29"/>
      <c r="H1121" s="29"/>
      <c r="I1121" s="29"/>
      <c r="J1121" s="29"/>
      <c r="K1121" s="29"/>
      <c r="L1121" s="29"/>
    </row>
    <row r="1122" spans="1:12" x14ac:dyDescent="0.2">
      <c r="B1122" s="29"/>
      <c r="C1122" s="29"/>
      <c r="D1122" s="29"/>
      <c r="E1122" s="29"/>
      <c r="F1122" s="29"/>
      <c r="G1122" s="29"/>
      <c r="H1122" s="29"/>
      <c r="I1122" s="29"/>
      <c r="J1122" s="29"/>
      <c r="K1122" s="29"/>
      <c r="L1122" s="29"/>
    </row>
    <row r="1123" spans="1:12" x14ac:dyDescent="0.2">
      <c r="C1123"/>
      <c r="D1123"/>
    </row>
    <row r="1124" spans="1:12" x14ac:dyDescent="0.2">
      <c r="C1124"/>
      <c r="D1124"/>
    </row>
    <row r="1125" spans="1:12" ht="14.5" customHeight="1" x14ac:dyDescent="0.2">
      <c r="A1125" s="33">
        <v>44</v>
      </c>
      <c r="B1125" s="27" t="s">
        <v>1986</v>
      </c>
      <c r="C1125" s="27"/>
      <c r="D1125" s="27"/>
      <c r="E1125" s="27"/>
      <c r="F1125" s="27"/>
      <c r="G1125" s="27"/>
      <c r="H1125" s="27"/>
      <c r="I1125" s="27"/>
      <c r="J1125" s="27"/>
      <c r="K1125" s="27"/>
      <c r="L1125" s="27"/>
    </row>
    <row r="1126" spans="1:12" ht="14.5" customHeight="1" x14ac:dyDescent="0.2">
      <c r="A1126" s="33"/>
      <c r="B1126" s="27"/>
      <c r="C1126" s="27"/>
      <c r="D1126" s="27"/>
      <c r="E1126" s="27"/>
      <c r="F1126" s="27"/>
      <c r="G1126" s="27"/>
      <c r="H1126" s="27"/>
      <c r="I1126" s="27"/>
      <c r="J1126" s="27"/>
      <c r="K1126" s="27"/>
      <c r="L1126" s="27"/>
    </row>
    <row r="1127" spans="1:12" x14ac:dyDescent="0.2">
      <c r="A1127" s="33"/>
      <c r="B1127" s="27"/>
      <c r="C1127" s="27"/>
      <c r="D1127" s="27"/>
      <c r="E1127" s="27"/>
      <c r="F1127" s="27"/>
      <c r="G1127" s="27"/>
      <c r="H1127" s="27"/>
      <c r="I1127" s="27"/>
      <c r="J1127" s="27"/>
      <c r="K1127" s="27"/>
      <c r="L1127" s="27"/>
    </row>
    <row r="1128" spans="1:12" x14ac:dyDescent="0.2">
      <c r="C1128"/>
      <c r="D1128"/>
    </row>
    <row r="1129" spans="1:12" x14ac:dyDescent="0.2">
      <c r="C1129"/>
      <c r="D1129"/>
    </row>
    <row r="1130" spans="1:12" x14ac:dyDescent="0.2">
      <c r="A1130" s="12" t="s">
        <v>333</v>
      </c>
      <c r="B1130" s="9"/>
      <c r="C1130"/>
      <c r="D1130"/>
    </row>
    <row r="1131" spans="1:12" x14ac:dyDescent="0.2">
      <c r="C1131"/>
      <c r="D1131"/>
    </row>
    <row r="1132" spans="1:12" x14ac:dyDescent="0.2">
      <c r="C1132"/>
      <c r="D1132"/>
    </row>
    <row r="1133" spans="1:12" x14ac:dyDescent="0.2">
      <c r="C1133"/>
      <c r="D1133"/>
    </row>
    <row r="1134" spans="1:12" x14ac:dyDescent="0.2">
      <c r="C1134"/>
      <c r="D1134"/>
    </row>
    <row r="1135" spans="1:12" x14ac:dyDescent="0.2">
      <c r="C1135"/>
      <c r="D1135"/>
    </row>
    <row r="1136" spans="1:12" x14ac:dyDescent="0.2">
      <c r="C1136"/>
      <c r="D1136"/>
    </row>
    <row r="1137" spans="2:12" x14ac:dyDescent="0.2">
      <c r="C1137"/>
      <c r="D1137"/>
    </row>
    <row r="1138" spans="2:12" x14ac:dyDescent="0.2">
      <c r="C1138"/>
      <c r="D1138"/>
    </row>
    <row r="1139" spans="2:12" x14ac:dyDescent="0.2">
      <c r="C1139"/>
      <c r="D1139"/>
    </row>
    <row r="1140" spans="2:12" x14ac:dyDescent="0.2">
      <c r="C1140"/>
      <c r="D1140"/>
    </row>
    <row r="1141" spans="2:12" x14ac:dyDescent="0.2">
      <c r="C1141"/>
      <c r="D1141"/>
    </row>
    <row r="1142" spans="2:12" x14ac:dyDescent="0.2">
      <c r="C1142"/>
      <c r="D1142"/>
    </row>
    <row r="1143" spans="2:12" x14ac:dyDescent="0.2">
      <c r="C1143"/>
      <c r="D1143"/>
    </row>
    <row r="1144" spans="2:12" x14ac:dyDescent="0.2">
      <c r="C1144"/>
      <c r="D1144"/>
    </row>
    <row r="1145" spans="2:12" x14ac:dyDescent="0.2">
      <c r="C1145"/>
      <c r="D1145"/>
      <c r="G1145" s="9"/>
    </row>
    <row r="1146" spans="2:12" x14ac:dyDescent="0.2">
      <c r="C1146"/>
      <c r="D1146"/>
    </row>
    <row r="1147" spans="2:12" x14ac:dyDescent="0.2">
      <c r="C1147"/>
      <c r="D1147"/>
    </row>
    <row r="1148" spans="2:12" x14ac:dyDescent="0.2">
      <c r="C1148"/>
      <c r="D1148"/>
    </row>
    <row r="1149" spans="2:12" x14ac:dyDescent="0.2">
      <c r="B1149" s="29" t="s">
        <v>1938</v>
      </c>
      <c r="C1149" s="29"/>
      <c r="D1149" s="29"/>
      <c r="E1149" s="29"/>
      <c r="F1149" s="29"/>
      <c r="G1149" s="29"/>
      <c r="H1149" s="29"/>
      <c r="I1149" s="29"/>
      <c r="J1149" s="29"/>
      <c r="K1149" s="29"/>
      <c r="L1149" s="29"/>
    </row>
    <row r="1150" spans="2:12" x14ac:dyDescent="0.2">
      <c r="B1150" s="29"/>
      <c r="C1150" s="29"/>
      <c r="D1150" s="29"/>
      <c r="E1150" s="29"/>
      <c r="F1150" s="29"/>
      <c r="G1150" s="29"/>
      <c r="H1150" s="29"/>
      <c r="I1150" s="29"/>
      <c r="J1150" s="29"/>
      <c r="K1150" s="29"/>
      <c r="L1150" s="29"/>
    </row>
    <row r="1151" spans="2:12" x14ac:dyDescent="0.2">
      <c r="B1151" s="29"/>
      <c r="C1151" s="29"/>
      <c r="D1151" s="29"/>
      <c r="E1151" s="29"/>
      <c r="F1151" s="29"/>
      <c r="G1151" s="29"/>
      <c r="H1151" s="29"/>
      <c r="I1151" s="29"/>
      <c r="J1151" s="29"/>
      <c r="K1151" s="29"/>
      <c r="L1151" s="29"/>
    </row>
    <row r="1152" spans="2:12" x14ac:dyDescent="0.2">
      <c r="B1152" s="29"/>
      <c r="C1152" s="29"/>
      <c r="D1152" s="29"/>
      <c r="E1152" s="29"/>
      <c r="F1152" s="29"/>
      <c r="G1152" s="29"/>
      <c r="H1152" s="29"/>
      <c r="I1152" s="29"/>
      <c r="J1152" s="29"/>
      <c r="K1152" s="29"/>
      <c r="L1152" s="29"/>
    </row>
    <row r="1153" spans="1:16" x14ac:dyDescent="0.2">
      <c r="B1153" s="29"/>
      <c r="C1153" s="29"/>
      <c r="D1153" s="29"/>
      <c r="E1153" s="29"/>
      <c r="F1153" s="29"/>
      <c r="G1153" s="29"/>
      <c r="H1153" s="29"/>
      <c r="I1153" s="29"/>
      <c r="J1153" s="29"/>
      <c r="K1153" s="29"/>
      <c r="L1153" s="29"/>
    </row>
    <row r="1154" spans="1:16" x14ac:dyDescent="0.2">
      <c r="B1154" s="29"/>
      <c r="C1154" s="29"/>
      <c r="D1154" s="29"/>
      <c r="E1154" s="29"/>
      <c r="F1154" s="29"/>
      <c r="G1154" s="29"/>
      <c r="H1154" s="29"/>
      <c r="I1154" s="29"/>
      <c r="J1154" s="29"/>
      <c r="K1154" s="29"/>
      <c r="L1154" s="29"/>
    </row>
    <row r="1155" spans="1:16" x14ac:dyDescent="0.2">
      <c r="B1155" s="29"/>
      <c r="C1155" s="29"/>
      <c r="D1155" s="29"/>
      <c r="E1155" s="29"/>
      <c r="F1155" s="29"/>
      <c r="G1155" s="29"/>
      <c r="H1155" s="29"/>
      <c r="I1155" s="29"/>
      <c r="J1155" s="29"/>
      <c r="K1155" s="29"/>
      <c r="L1155" s="29"/>
    </row>
    <row r="1156" spans="1:16" x14ac:dyDescent="0.2">
      <c r="B1156" s="29"/>
      <c r="C1156" s="29"/>
      <c r="D1156" s="29"/>
      <c r="E1156" s="29"/>
      <c r="F1156" s="29"/>
      <c r="G1156" s="29"/>
      <c r="H1156" s="29"/>
      <c r="I1156" s="29"/>
      <c r="J1156" s="29"/>
      <c r="K1156" s="29"/>
      <c r="L1156" s="29"/>
    </row>
    <row r="1157" spans="1:16" x14ac:dyDescent="0.2">
      <c r="B1157" s="29"/>
      <c r="C1157" s="29"/>
      <c r="D1157" s="29"/>
      <c r="E1157" s="29"/>
      <c r="F1157" s="29"/>
      <c r="G1157" s="29"/>
      <c r="H1157" s="29"/>
      <c r="I1157" s="29"/>
      <c r="J1157" s="29"/>
      <c r="K1157" s="29"/>
      <c r="L1157" s="29"/>
    </row>
    <row r="1158" spans="1:16" x14ac:dyDescent="0.2">
      <c r="B1158" s="29"/>
      <c r="C1158" s="29"/>
      <c r="D1158" s="29"/>
      <c r="E1158" s="29"/>
      <c r="F1158" s="29"/>
      <c r="G1158" s="29"/>
      <c r="H1158" s="29"/>
      <c r="I1158" s="29"/>
      <c r="J1158" s="29"/>
      <c r="K1158" s="29"/>
      <c r="L1158" s="29"/>
    </row>
    <row r="1159" spans="1:16" x14ac:dyDescent="0.2">
      <c r="B1159" s="29"/>
      <c r="C1159" s="29"/>
      <c r="D1159" s="29"/>
      <c r="E1159" s="29"/>
      <c r="F1159" s="29"/>
      <c r="G1159" s="29"/>
      <c r="H1159" s="29"/>
      <c r="I1159" s="29"/>
      <c r="J1159" s="29"/>
      <c r="K1159" s="29"/>
      <c r="L1159" s="29"/>
    </row>
    <row r="1160" spans="1:16" x14ac:dyDescent="0.2">
      <c r="B1160" s="29"/>
      <c r="C1160" s="29"/>
      <c r="D1160" s="29"/>
      <c r="E1160" s="29"/>
      <c r="F1160" s="29"/>
      <c r="G1160" s="29"/>
      <c r="H1160" s="29"/>
      <c r="I1160" s="29"/>
      <c r="J1160" s="29"/>
      <c r="K1160" s="29"/>
      <c r="L1160" s="29"/>
    </row>
    <row r="1161" spans="1:16" x14ac:dyDescent="0.2">
      <c r="B1161" s="29"/>
      <c r="C1161" s="29"/>
      <c r="D1161" s="29"/>
      <c r="E1161" s="29"/>
      <c r="F1161" s="29"/>
      <c r="G1161" s="29"/>
      <c r="H1161" s="29"/>
      <c r="I1161" s="29"/>
      <c r="J1161" s="29"/>
      <c r="K1161" s="29"/>
      <c r="L1161" s="29"/>
    </row>
    <row r="1162" spans="1:16" x14ac:dyDescent="0.2">
      <c r="C1162"/>
      <c r="D1162"/>
    </row>
    <row r="1163" spans="1:16" x14ac:dyDescent="0.2">
      <c r="C1163"/>
      <c r="D1163"/>
    </row>
    <row r="1164" spans="1:16" x14ac:dyDescent="0.2">
      <c r="C1164"/>
      <c r="D1164"/>
    </row>
    <row r="1165" spans="1:16" ht="14.5" customHeight="1" x14ac:dyDescent="0.2">
      <c r="A1165" s="33">
        <v>45</v>
      </c>
      <c r="B1165" s="27" t="s">
        <v>1988</v>
      </c>
      <c r="C1165" s="27"/>
      <c r="D1165" s="27"/>
      <c r="E1165" s="27"/>
      <c r="F1165" s="27"/>
      <c r="G1165" s="27"/>
      <c r="H1165" s="27"/>
      <c r="I1165" s="27"/>
      <c r="J1165" s="27"/>
      <c r="K1165" s="27"/>
      <c r="L1165" s="27"/>
      <c r="P1165"/>
    </row>
    <row r="1166" spans="1:16" ht="14.5" customHeight="1" x14ac:dyDescent="0.2">
      <c r="A1166" s="33"/>
      <c r="B1166" s="27"/>
      <c r="C1166" s="27"/>
      <c r="D1166" s="27"/>
      <c r="E1166" s="27"/>
      <c r="F1166" s="27"/>
      <c r="G1166" s="27"/>
      <c r="H1166" s="27"/>
      <c r="I1166" s="27"/>
      <c r="J1166" s="27"/>
      <c r="K1166" s="27"/>
      <c r="L1166" s="27"/>
      <c r="P1166"/>
    </row>
    <row r="1167" spans="1:16" x14ac:dyDescent="0.2">
      <c r="B1167" s="27"/>
      <c r="C1167" s="27"/>
      <c r="D1167" s="27"/>
      <c r="E1167" s="27"/>
      <c r="F1167" s="27"/>
      <c r="G1167" s="27"/>
      <c r="H1167" s="27"/>
      <c r="I1167" s="27"/>
      <c r="J1167" s="27"/>
      <c r="K1167" s="27"/>
      <c r="L1167" s="27"/>
      <c r="P1167"/>
    </row>
    <row r="1168" spans="1:16" x14ac:dyDescent="0.2">
      <c r="B1168" s="27"/>
      <c r="C1168" s="27"/>
      <c r="D1168" s="27"/>
      <c r="E1168" s="27"/>
      <c r="F1168" s="27"/>
      <c r="G1168" s="27"/>
      <c r="H1168" s="27"/>
      <c r="I1168" s="27"/>
      <c r="J1168" s="27"/>
      <c r="K1168" s="27"/>
      <c r="L1168" s="27"/>
      <c r="P1168"/>
    </row>
    <row r="1169" spans="1:16" x14ac:dyDescent="0.2">
      <c r="C1169"/>
      <c r="D1169"/>
      <c r="P1169"/>
    </row>
    <row r="1170" spans="1:16" x14ac:dyDescent="0.2">
      <c r="C1170"/>
      <c r="D1170"/>
      <c r="E1170" s="16" t="s">
        <v>1960</v>
      </c>
      <c r="P1170"/>
    </row>
    <row r="1171" spans="1:16" x14ac:dyDescent="0.2">
      <c r="A1171" s="12" t="s">
        <v>333</v>
      </c>
      <c r="B1171" s="4" t="s">
        <v>1897</v>
      </c>
      <c r="C1171" t="s">
        <v>556</v>
      </c>
      <c r="E1171"/>
      <c r="P1171"/>
    </row>
    <row r="1172" spans="1:16" x14ac:dyDescent="0.2">
      <c r="B1172" s="5" t="s">
        <v>1892</v>
      </c>
      <c r="C1172">
        <v>12</v>
      </c>
      <c r="E1172"/>
      <c r="N1172"/>
      <c r="O1172"/>
    </row>
    <row r="1173" spans="1:16" x14ac:dyDescent="0.2">
      <c r="B1173" s="5" t="s">
        <v>1893</v>
      </c>
      <c r="C1173">
        <v>12</v>
      </c>
      <c r="E1173"/>
      <c r="N1173"/>
      <c r="O1173"/>
    </row>
    <row r="1174" spans="1:16" x14ac:dyDescent="0.2">
      <c r="B1174" s="5" t="s">
        <v>1894</v>
      </c>
      <c r="C1174">
        <v>12</v>
      </c>
      <c r="E1174"/>
      <c r="N1174"/>
      <c r="O1174"/>
    </row>
    <row r="1175" spans="1:16" x14ac:dyDescent="0.2">
      <c r="B1175" s="5" t="s">
        <v>1895</v>
      </c>
      <c r="C1175">
        <v>12</v>
      </c>
      <c r="E1175"/>
      <c r="N1175"/>
      <c r="O1175"/>
    </row>
    <row r="1176" spans="1:16" x14ac:dyDescent="0.2">
      <c r="B1176" s="5" t="s">
        <v>1896</v>
      </c>
      <c r="C1176">
        <v>0</v>
      </c>
      <c r="E1176"/>
      <c r="N1176"/>
      <c r="O1176"/>
    </row>
    <row r="1177" spans="1:16" x14ac:dyDescent="0.2">
      <c r="B1177" s="5" t="s">
        <v>552</v>
      </c>
      <c r="C1177">
        <v>48</v>
      </c>
      <c r="E1177"/>
      <c r="N1177"/>
      <c r="O1177"/>
    </row>
    <row r="1178" spans="1:16" x14ac:dyDescent="0.2">
      <c r="D1178"/>
      <c r="E1178"/>
      <c r="N1178"/>
      <c r="O1178"/>
    </row>
    <row r="1179" spans="1:16" x14ac:dyDescent="0.2">
      <c r="D1179"/>
      <c r="E1179"/>
      <c r="N1179"/>
      <c r="O1179"/>
    </row>
    <row r="1180" spans="1:16" x14ac:dyDescent="0.2">
      <c r="C1180"/>
      <c r="D1180"/>
      <c r="E1180"/>
      <c r="N1180"/>
      <c r="O1180"/>
    </row>
    <row r="1181" spans="1:16" x14ac:dyDescent="0.2">
      <c r="B1181" s="29" t="s">
        <v>1939</v>
      </c>
      <c r="C1181" s="29"/>
      <c r="D1181" s="29"/>
      <c r="E1181" s="29"/>
      <c r="F1181" s="29"/>
      <c r="G1181" s="29"/>
      <c r="H1181" s="29"/>
      <c r="I1181" s="29"/>
      <c r="J1181" s="29"/>
      <c r="K1181" s="29"/>
      <c r="L1181" s="29"/>
      <c r="N1181"/>
      <c r="O1181"/>
    </row>
    <row r="1182" spans="1:16" x14ac:dyDescent="0.2">
      <c r="B1182" s="29"/>
      <c r="C1182" s="29"/>
      <c r="D1182" s="29"/>
      <c r="E1182" s="29"/>
      <c r="F1182" s="29"/>
      <c r="G1182" s="29"/>
      <c r="H1182" s="29"/>
      <c r="I1182" s="29"/>
      <c r="J1182" s="29"/>
      <c r="K1182" s="29"/>
      <c r="L1182" s="29"/>
      <c r="N1182"/>
      <c r="O1182"/>
    </row>
    <row r="1183" spans="1:16" x14ac:dyDescent="0.2">
      <c r="B1183" s="29"/>
      <c r="C1183" s="29"/>
      <c r="D1183" s="29"/>
      <c r="E1183" s="29"/>
      <c r="F1183" s="29"/>
      <c r="G1183" s="29"/>
      <c r="H1183" s="29"/>
      <c r="I1183" s="29"/>
      <c r="J1183" s="29"/>
      <c r="K1183" s="29"/>
      <c r="L1183" s="29"/>
      <c r="N1183"/>
      <c r="O1183"/>
    </row>
    <row r="1184" spans="1:16" x14ac:dyDescent="0.2">
      <c r="B1184" s="29"/>
      <c r="C1184" s="29"/>
      <c r="D1184" s="29"/>
      <c r="E1184" s="29"/>
      <c r="F1184" s="29"/>
      <c r="G1184" s="29"/>
      <c r="H1184" s="29"/>
      <c r="I1184" s="29"/>
      <c r="J1184" s="29"/>
      <c r="K1184" s="29"/>
      <c r="L1184" s="29"/>
      <c r="N1184"/>
      <c r="O1184"/>
    </row>
    <row r="1185" spans="1:15" x14ac:dyDescent="0.2">
      <c r="B1185" s="29"/>
      <c r="C1185" s="29"/>
      <c r="D1185" s="29"/>
      <c r="E1185" s="29"/>
      <c r="F1185" s="29"/>
      <c r="G1185" s="29"/>
      <c r="H1185" s="29"/>
      <c r="I1185" s="29"/>
      <c r="J1185" s="29"/>
      <c r="K1185" s="29"/>
      <c r="L1185" s="29"/>
      <c r="N1185"/>
      <c r="O1185"/>
    </row>
    <row r="1186" spans="1:15" x14ac:dyDescent="0.2">
      <c r="B1186" s="29"/>
      <c r="C1186" s="29"/>
      <c r="D1186" s="29"/>
      <c r="E1186" s="29"/>
      <c r="F1186" s="29"/>
      <c r="G1186" s="29"/>
      <c r="H1186" s="29"/>
      <c r="I1186" s="29"/>
      <c r="J1186" s="29"/>
      <c r="K1186" s="29"/>
      <c r="L1186" s="29"/>
      <c r="N1186"/>
      <c r="O1186"/>
    </row>
    <row r="1187" spans="1:15" x14ac:dyDescent="0.2">
      <c r="B1187" s="29"/>
      <c r="C1187" s="29"/>
      <c r="D1187" s="29"/>
      <c r="E1187" s="29"/>
      <c r="F1187" s="29"/>
      <c r="G1187" s="29"/>
      <c r="H1187" s="29"/>
      <c r="I1187" s="29"/>
      <c r="J1187" s="29"/>
      <c r="K1187" s="29"/>
      <c r="L1187" s="29"/>
      <c r="N1187"/>
      <c r="O1187"/>
    </row>
    <row r="1188" spans="1:15" x14ac:dyDescent="0.2">
      <c r="B1188" s="29"/>
      <c r="C1188" s="29"/>
      <c r="D1188" s="29"/>
      <c r="E1188" s="29"/>
      <c r="F1188" s="29"/>
      <c r="G1188" s="29"/>
      <c r="H1188" s="29"/>
      <c r="I1188" s="29"/>
      <c r="J1188" s="29"/>
      <c r="K1188" s="29"/>
      <c r="L1188" s="29"/>
      <c r="N1188"/>
      <c r="O1188"/>
    </row>
    <row r="1189" spans="1:15" x14ac:dyDescent="0.2">
      <c r="B1189" s="29"/>
      <c r="C1189" s="29"/>
      <c r="D1189" s="29"/>
      <c r="E1189" s="29"/>
      <c r="F1189" s="29"/>
      <c r="G1189" s="29"/>
      <c r="H1189" s="29"/>
      <c r="I1189" s="29"/>
      <c r="J1189" s="29"/>
      <c r="K1189" s="29"/>
      <c r="L1189" s="29"/>
      <c r="N1189"/>
      <c r="O1189"/>
    </row>
    <row r="1190" spans="1:15" x14ac:dyDescent="0.2">
      <c r="B1190" s="29"/>
      <c r="C1190" s="29"/>
      <c r="D1190" s="29"/>
      <c r="E1190" s="29"/>
      <c r="F1190" s="29"/>
      <c r="G1190" s="29"/>
      <c r="H1190" s="29"/>
      <c r="I1190" s="29"/>
      <c r="J1190" s="29"/>
      <c r="K1190" s="29"/>
      <c r="L1190" s="29"/>
      <c r="N1190"/>
      <c r="O1190"/>
    </row>
    <row r="1191" spans="1:15" x14ac:dyDescent="0.2">
      <c r="B1191" s="29"/>
      <c r="C1191" s="29"/>
      <c r="D1191" s="29"/>
      <c r="E1191" s="29"/>
      <c r="F1191" s="29"/>
      <c r="G1191" s="29"/>
      <c r="H1191" s="29"/>
      <c r="I1191" s="29"/>
      <c r="J1191" s="29"/>
      <c r="K1191" s="29"/>
      <c r="L1191" s="29"/>
      <c r="N1191"/>
      <c r="O1191"/>
    </row>
    <row r="1192" spans="1:15" x14ac:dyDescent="0.2">
      <c r="C1192"/>
      <c r="D1192"/>
      <c r="N1192"/>
      <c r="O1192"/>
    </row>
    <row r="1193" spans="1:15" x14ac:dyDescent="0.2">
      <c r="C1193"/>
      <c r="D1193"/>
      <c r="N1193"/>
      <c r="O1193"/>
    </row>
    <row r="1194" spans="1:15" x14ac:dyDescent="0.2">
      <c r="C1194"/>
      <c r="D1194"/>
      <c r="N1194"/>
      <c r="O1194"/>
    </row>
    <row r="1195" spans="1:15" ht="14.5" customHeight="1" x14ac:dyDescent="0.2">
      <c r="A1195" s="33">
        <v>46</v>
      </c>
      <c r="B1195" s="27" t="s">
        <v>1987</v>
      </c>
      <c r="C1195" s="27"/>
      <c r="D1195" s="27"/>
      <c r="E1195" s="27"/>
      <c r="F1195" s="27"/>
      <c r="G1195" s="27"/>
      <c r="H1195" s="27"/>
      <c r="I1195" s="27"/>
      <c r="J1195" s="27"/>
      <c r="K1195" s="27"/>
      <c r="L1195" s="27"/>
      <c r="N1195"/>
      <c r="O1195"/>
    </row>
    <row r="1196" spans="1:15" ht="14.5" customHeight="1" x14ac:dyDescent="0.2">
      <c r="A1196" s="33"/>
      <c r="B1196" s="27"/>
      <c r="C1196" s="27"/>
      <c r="D1196" s="27"/>
      <c r="E1196" s="27"/>
      <c r="F1196" s="27"/>
      <c r="G1196" s="27"/>
      <c r="H1196" s="27"/>
      <c r="I1196" s="27"/>
      <c r="J1196" s="27"/>
      <c r="K1196" s="27"/>
      <c r="L1196" s="27"/>
      <c r="N1196"/>
      <c r="O1196"/>
    </row>
    <row r="1197" spans="1:15" x14ac:dyDescent="0.2">
      <c r="A1197" s="33"/>
      <c r="B1197" s="27"/>
      <c r="C1197" s="27"/>
      <c r="D1197" s="27"/>
      <c r="E1197" s="27"/>
      <c r="F1197" s="27"/>
      <c r="G1197" s="27"/>
      <c r="H1197" s="27"/>
      <c r="I1197" s="27"/>
      <c r="J1197" s="27"/>
      <c r="K1197" s="27"/>
      <c r="L1197" s="27"/>
      <c r="N1197"/>
      <c r="O1197"/>
    </row>
    <row r="1198" spans="1:15" x14ac:dyDescent="0.2">
      <c r="C1198"/>
      <c r="D1198"/>
      <c r="N1198"/>
      <c r="O1198"/>
    </row>
    <row r="1199" spans="1:15" x14ac:dyDescent="0.2">
      <c r="C1199"/>
      <c r="D1199"/>
      <c r="N1199"/>
      <c r="O1199"/>
    </row>
    <row r="1200" spans="1:15" x14ac:dyDescent="0.2">
      <c r="A1200" s="12" t="s">
        <v>333</v>
      </c>
      <c r="B1200" s="9"/>
      <c r="C1200"/>
      <c r="D1200"/>
      <c r="N1200"/>
      <c r="O1200"/>
    </row>
    <row r="1201" spans="3:15" x14ac:dyDescent="0.2">
      <c r="C1201"/>
      <c r="D1201"/>
      <c r="N1201"/>
      <c r="O1201"/>
    </row>
    <row r="1202" spans="3:15" x14ac:dyDescent="0.2">
      <c r="C1202"/>
      <c r="D1202"/>
      <c r="N1202"/>
      <c r="O1202"/>
    </row>
    <row r="1203" spans="3:15" x14ac:dyDescent="0.2">
      <c r="C1203"/>
      <c r="D1203"/>
      <c r="N1203"/>
      <c r="O1203"/>
    </row>
    <row r="1204" spans="3:15" x14ac:dyDescent="0.2">
      <c r="C1204"/>
      <c r="D1204"/>
      <c r="N1204"/>
      <c r="O1204"/>
    </row>
    <row r="1205" spans="3:15" x14ac:dyDescent="0.2">
      <c r="C1205"/>
      <c r="D1205"/>
      <c r="N1205"/>
      <c r="O1205"/>
    </row>
    <row r="1206" spans="3:15" x14ac:dyDescent="0.2">
      <c r="C1206"/>
      <c r="D1206"/>
      <c r="N1206"/>
      <c r="O1206"/>
    </row>
    <row r="1207" spans="3:15" x14ac:dyDescent="0.2">
      <c r="C1207"/>
      <c r="D1207"/>
      <c r="N1207"/>
      <c r="O1207"/>
    </row>
    <row r="1208" spans="3:15" x14ac:dyDescent="0.2">
      <c r="C1208"/>
      <c r="D1208"/>
      <c r="N1208"/>
      <c r="O1208"/>
    </row>
    <row r="1209" spans="3:15" x14ac:dyDescent="0.2">
      <c r="C1209"/>
      <c r="D1209"/>
      <c r="N1209"/>
      <c r="O1209"/>
    </row>
    <row r="1210" spans="3:15" x14ac:dyDescent="0.2">
      <c r="C1210"/>
      <c r="D1210"/>
      <c r="N1210"/>
      <c r="O1210"/>
    </row>
    <row r="1211" spans="3:15" x14ac:dyDescent="0.2">
      <c r="C1211"/>
      <c r="D1211"/>
      <c r="N1211"/>
      <c r="O1211"/>
    </row>
    <row r="1212" spans="3:15" x14ac:dyDescent="0.2">
      <c r="C1212"/>
      <c r="D1212"/>
      <c r="N1212"/>
      <c r="O1212"/>
    </row>
    <row r="1213" spans="3:15" x14ac:dyDescent="0.2">
      <c r="C1213"/>
      <c r="D1213"/>
      <c r="N1213"/>
      <c r="O1213"/>
    </row>
    <row r="1214" spans="3:15" x14ac:dyDescent="0.2">
      <c r="C1214"/>
      <c r="D1214"/>
      <c r="N1214"/>
      <c r="O1214"/>
    </row>
    <row r="1215" spans="3:15" x14ac:dyDescent="0.2">
      <c r="C1215"/>
      <c r="D1215"/>
      <c r="G1215" s="9"/>
      <c r="N1215"/>
      <c r="O1215"/>
    </row>
    <row r="1216" spans="3:15" x14ac:dyDescent="0.2">
      <c r="C1216"/>
      <c r="D1216"/>
      <c r="N1216"/>
      <c r="O1216"/>
    </row>
    <row r="1217" spans="2:15" x14ac:dyDescent="0.2">
      <c r="C1217"/>
      <c r="D1217"/>
      <c r="N1217"/>
      <c r="O1217"/>
    </row>
    <row r="1218" spans="2:15" x14ac:dyDescent="0.2">
      <c r="C1218"/>
      <c r="D1218"/>
      <c r="N1218"/>
      <c r="O1218"/>
    </row>
    <row r="1219" spans="2:15" ht="14.5" customHeight="1" x14ac:dyDescent="0.2">
      <c r="B1219" s="29" t="s">
        <v>1940</v>
      </c>
      <c r="C1219" s="29"/>
      <c r="D1219" s="29"/>
      <c r="E1219" s="29"/>
      <c r="F1219" s="29"/>
      <c r="G1219" s="29"/>
      <c r="H1219" s="29"/>
      <c r="I1219" s="29"/>
      <c r="J1219" s="29"/>
      <c r="K1219" s="29"/>
      <c r="L1219" s="29"/>
      <c r="N1219"/>
      <c r="O1219"/>
    </row>
    <row r="1220" spans="2:15" x14ac:dyDescent="0.2">
      <c r="B1220" s="29"/>
      <c r="C1220" s="29"/>
      <c r="D1220" s="29"/>
      <c r="E1220" s="29"/>
      <c r="F1220" s="29"/>
      <c r="G1220" s="29"/>
      <c r="H1220" s="29"/>
      <c r="I1220" s="29"/>
      <c r="J1220" s="29"/>
      <c r="K1220" s="29"/>
      <c r="L1220" s="29"/>
      <c r="N1220"/>
      <c r="O1220"/>
    </row>
    <row r="1221" spans="2:15" x14ac:dyDescent="0.2">
      <c r="B1221" s="29"/>
      <c r="C1221" s="29"/>
      <c r="D1221" s="29"/>
      <c r="E1221" s="29"/>
      <c r="F1221" s="29"/>
      <c r="G1221" s="29"/>
      <c r="H1221" s="29"/>
      <c r="I1221" s="29"/>
      <c r="J1221" s="29"/>
      <c r="K1221" s="29"/>
      <c r="L1221" s="29"/>
      <c r="N1221"/>
      <c r="O1221"/>
    </row>
    <row r="1222" spans="2:15" x14ac:dyDescent="0.2">
      <c r="B1222" s="29"/>
      <c r="C1222" s="29"/>
      <c r="D1222" s="29"/>
      <c r="E1222" s="29"/>
      <c r="F1222" s="29"/>
      <c r="G1222" s="29"/>
      <c r="H1222" s="29"/>
      <c r="I1222" s="29"/>
      <c r="J1222" s="29"/>
      <c r="K1222" s="29"/>
      <c r="L1222" s="29"/>
      <c r="N1222"/>
      <c r="O1222"/>
    </row>
    <row r="1223" spans="2:15" x14ac:dyDescent="0.2">
      <c r="B1223" s="29"/>
      <c r="C1223" s="29"/>
      <c r="D1223" s="29"/>
      <c r="E1223" s="29"/>
      <c r="F1223" s="29"/>
      <c r="G1223" s="29"/>
      <c r="H1223" s="29"/>
      <c r="I1223" s="29"/>
      <c r="J1223" s="29"/>
      <c r="K1223" s="29"/>
      <c r="L1223" s="29"/>
      <c r="N1223"/>
      <c r="O1223"/>
    </row>
    <row r="1224" spans="2:15" x14ac:dyDescent="0.2">
      <c r="B1224" s="29"/>
      <c r="C1224" s="29"/>
      <c r="D1224" s="29"/>
      <c r="E1224" s="29"/>
      <c r="F1224" s="29"/>
      <c r="G1224" s="29"/>
      <c r="H1224" s="29"/>
      <c r="I1224" s="29"/>
      <c r="J1224" s="29"/>
      <c r="K1224" s="29"/>
      <c r="L1224" s="29"/>
      <c r="N1224"/>
      <c r="O1224"/>
    </row>
    <row r="1225" spans="2:15" x14ac:dyDescent="0.2">
      <c r="B1225" s="29"/>
      <c r="C1225" s="29"/>
      <c r="D1225" s="29"/>
      <c r="E1225" s="29"/>
      <c r="F1225" s="29"/>
      <c r="G1225" s="29"/>
      <c r="H1225" s="29"/>
      <c r="I1225" s="29"/>
      <c r="J1225" s="29"/>
      <c r="K1225" s="29"/>
      <c r="L1225" s="29"/>
      <c r="N1225"/>
      <c r="O1225"/>
    </row>
    <row r="1226" spans="2:15" x14ac:dyDescent="0.2">
      <c r="B1226" s="29"/>
      <c r="C1226" s="29"/>
      <c r="D1226" s="29"/>
      <c r="E1226" s="29"/>
      <c r="F1226" s="29"/>
      <c r="G1226" s="29"/>
      <c r="H1226" s="29"/>
      <c r="I1226" s="29"/>
      <c r="J1226" s="29"/>
      <c r="K1226" s="29"/>
      <c r="L1226" s="29"/>
      <c r="N1226"/>
      <c r="O1226"/>
    </row>
    <row r="1227" spans="2:15" x14ac:dyDescent="0.2">
      <c r="B1227" s="29"/>
      <c r="C1227" s="29"/>
      <c r="D1227" s="29"/>
      <c r="E1227" s="29"/>
      <c r="F1227" s="29"/>
      <c r="G1227" s="29"/>
      <c r="H1227" s="29"/>
      <c r="I1227" s="29"/>
      <c r="J1227" s="29"/>
      <c r="K1227" s="29"/>
      <c r="L1227" s="29"/>
      <c r="N1227"/>
      <c r="O1227"/>
    </row>
    <row r="1228" spans="2:15" x14ac:dyDescent="0.2">
      <c r="B1228" s="29"/>
      <c r="C1228" s="29"/>
      <c r="D1228" s="29"/>
      <c r="E1228" s="29"/>
      <c r="F1228" s="29"/>
      <c r="G1228" s="29"/>
      <c r="H1228" s="29"/>
      <c r="I1228" s="29"/>
      <c r="J1228" s="29"/>
      <c r="K1228" s="29"/>
      <c r="L1228" s="29"/>
      <c r="N1228"/>
      <c r="O1228"/>
    </row>
    <row r="1229" spans="2:15" x14ac:dyDescent="0.2">
      <c r="B1229" s="29"/>
      <c r="C1229" s="29"/>
      <c r="D1229" s="29"/>
      <c r="E1229" s="29"/>
      <c r="F1229" s="29"/>
      <c r="G1229" s="29"/>
      <c r="H1229" s="29"/>
      <c r="I1229" s="29"/>
      <c r="J1229" s="29"/>
      <c r="K1229" s="29"/>
      <c r="L1229" s="29"/>
      <c r="N1229"/>
      <c r="O1229"/>
    </row>
    <row r="1230" spans="2:15" x14ac:dyDescent="0.2">
      <c r="B1230" s="29"/>
      <c r="C1230" s="29"/>
      <c r="D1230" s="29"/>
      <c r="E1230" s="29"/>
      <c r="F1230" s="29"/>
      <c r="G1230" s="29"/>
      <c r="H1230" s="29"/>
      <c r="I1230" s="29"/>
      <c r="J1230" s="29"/>
      <c r="K1230" s="29"/>
      <c r="L1230" s="29"/>
      <c r="N1230"/>
      <c r="O1230"/>
    </row>
    <row r="1231" spans="2:15" x14ac:dyDescent="0.2">
      <c r="B1231" s="29"/>
      <c r="C1231" s="29"/>
      <c r="D1231" s="29"/>
      <c r="E1231" s="29"/>
      <c r="F1231" s="29"/>
      <c r="G1231" s="29"/>
      <c r="H1231" s="29"/>
      <c r="I1231" s="29"/>
      <c r="J1231" s="29"/>
      <c r="K1231" s="29"/>
      <c r="L1231" s="29"/>
      <c r="N1231"/>
      <c r="O1231"/>
    </row>
    <row r="1232" spans="2:15" x14ac:dyDescent="0.2">
      <c r="C1232"/>
      <c r="D1232"/>
      <c r="N1232"/>
      <c r="O1232"/>
    </row>
    <row r="1233" spans="1:3" x14ac:dyDescent="0.2">
      <c r="A1233" s="1"/>
      <c r="B1233"/>
      <c r="C1233"/>
    </row>
    <row r="1234" spans="1:3" x14ac:dyDescent="0.2">
      <c r="A1234" s="1"/>
      <c r="B1234"/>
      <c r="C1234"/>
    </row>
    <row r="1235" spans="1:3" x14ac:dyDescent="0.2">
      <c r="A1235" s="1"/>
      <c r="B1235"/>
      <c r="C1235"/>
    </row>
    <row r="1236" spans="1:3" x14ac:dyDescent="0.2">
      <c r="A1236" s="1"/>
      <c r="B1236"/>
      <c r="C1236"/>
    </row>
    <row r="1237" spans="1:3" x14ac:dyDescent="0.2">
      <c r="A1237" s="1"/>
      <c r="B1237"/>
      <c r="C1237"/>
    </row>
    <row r="1238" spans="1:3" x14ac:dyDescent="0.2">
      <c r="A1238" s="1"/>
      <c r="B1238"/>
      <c r="C1238"/>
    </row>
    <row r="1239" spans="1:3" x14ac:dyDescent="0.2">
      <c r="A1239" s="1"/>
      <c r="B1239"/>
      <c r="C1239"/>
    </row>
    <row r="1240" spans="1:3" x14ac:dyDescent="0.2">
      <c r="A1240" s="1"/>
      <c r="B1240"/>
      <c r="C1240"/>
    </row>
    <row r="1241" spans="1:3" x14ac:dyDescent="0.2">
      <c r="A1241" s="1"/>
      <c r="B1241"/>
      <c r="C1241"/>
    </row>
    <row r="1242" spans="1:3" x14ac:dyDescent="0.2">
      <c r="A1242" s="1"/>
      <c r="B1242"/>
      <c r="C1242"/>
    </row>
    <row r="1243" spans="1:3" x14ac:dyDescent="0.2">
      <c r="A1243" s="1"/>
      <c r="B1243"/>
      <c r="C1243"/>
    </row>
    <row r="1244" spans="1:3" x14ac:dyDescent="0.2">
      <c r="A1244" s="1"/>
      <c r="B1244"/>
      <c r="C1244"/>
    </row>
    <row r="1245" spans="1:3" x14ac:dyDescent="0.2">
      <c r="A1245" s="1"/>
      <c r="B1245"/>
      <c r="C1245"/>
    </row>
    <row r="1246" spans="1:3" x14ac:dyDescent="0.2">
      <c r="A1246" s="1"/>
      <c r="B1246"/>
      <c r="C1246"/>
    </row>
    <row r="1247" spans="1:3" x14ac:dyDescent="0.2">
      <c r="A1247" s="1"/>
      <c r="B1247"/>
      <c r="C1247"/>
    </row>
    <row r="1248" spans="1:3" x14ac:dyDescent="0.2">
      <c r="A1248" s="1"/>
      <c r="B1248"/>
      <c r="C1248"/>
    </row>
    <row r="1249" spans="1:3" x14ac:dyDescent="0.2">
      <c r="A1249" s="1"/>
      <c r="B1249"/>
      <c r="C1249"/>
    </row>
    <row r="1250" spans="1:3" x14ac:dyDescent="0.2">
      <c r="A1250" s="1"/>
      <c r="B1250"/>
      <c r="C1250"/>
    </row>
    <row r="1251" spans="1:3" x14ac:dyDescent="0.2">
      <c r="A1251" s="1"/>
      <c r="B1251"/>
      <c r="C1251"/>
    </row>
    <row r="1252" spans="1:3" x14ac:dyDescent="0.2">
      <c r="A1252" s="1"/>
      <c r="B1252"/>
      <c r="C1252"/>
    </row>
    <row r="1253" spans="1:3" x14ac:dyDescent="0.2">
      <c r="A1253" s="1"/>
      <c r="B1253"/>
      <c r="C1253"/>
    </row>
    <row r="1254" spans="1:3" x14ac:dyDescent="0.2">
      <c r="A1254" s="1"/>
      <c r="B1254"/>
      <c r="C1254"/>
    </row>
    <row r="1255" spans="1:3" x14ac:dyDescent="0.2">
      <c r="A1255" s="1"/>
      <c r="B1255"/>
      <c r="C1255"/>
    </row>
    <row r="1256" spans="1:3" x14ac:dyDescent="0.2">
      <c r="A1256" s="1"/>
      <c r="B1256"/>
      <c r="C1256"/>
    </row>
    <row r="1257" spans="1:3" x14ac:dyDescent="0.2">
      <c r="A1257" s="1"/>
      <c r="B1257"/>
      <c r="C1257"/>
    </row>
    <row r="1258" spans="1:3" x14ac:dyDescent="0.2">
      <c r="A1258" s="1"/>
      <c r="B1258"/>
      <c r="C1258"/>
    </row>
    <row r="1259" spans="1:3" x14ac:dyDescent="0.2">
      <c r="A1259" s="1"/>
      <c r="B1259"/>
      <c r="C1259"/>
    </row>
    <row r="1260" spans="1:3" x14ac:dyDescent="0.2">
      <c r="A1260" s="1"/>
      <c r="B1260"/>
      <c r="C1260"/>
    </row>
    <row r="1261" spans="1:3" x14ac:dyDescent="0.2">
      <c r="A1261" s="1"/>
      <c r="B1261"/>
      <c r="C1261"/>
    </row>
    <row r="1262" spans="1:3" x14ac:dyDescent="0.2">
      <c r="A1262" s="1"/>
      <c r="B1262"/>
      <c r="C1262"/>
    </row>
    <row r="1263" spans="1:3" x14ac:dyDescent="0.2">
      <c r="A1263" s="1"/>
      <c r="B1263"/>
      <c r="C1263"/>
    </row>
    <row r="1264" spans="1:3" x14ac:dyDescent="0.2">
      <c r="A1264" s="1"/>
      <c r="B1264"/>
      <c r="C1264"/>
    </row>
    <row r="1265" spans="1:3" x14ac:dyDescent="0.2">
      <c r="A1265" s="1"/>
      <c r="B1265"/>
      <c r="C1265"/>
    </row>
    <row r="1266" spans="1:3" x14ac:dyDescent="0.2">
      <c r="A1266" s="1"/>
      <c r="B1266"/>
      <c r="C1266"/>
    </row>
    <row r="1267" spans="1:3" x14ac:dyDescent="0.2">
      <c r="A1267" s="1"/>
      <c r="B1267"/>
      <c r="C1267"/>
    </row>
    <row r="1268" spans="1:3" x14ac:dyDescent="0.2">
      <c r="A1268" s="1"/>
      <c r="B1268"/>
      <c r="C1268"/>
    </row>
    <row r="1269" spans="1:3" x14ac:dyDescent="0.2">
      <c r="A1269" s="1"/>
      <c r="B1269"/>
      <c r="C1269"/>
    </row>
    <row r="1270" spans="1:3" x14ac:dyDescent="0.2">
      <c r="A1270" s="1"/>
      <c r="B1270"/>
      <c r="C1270"/>
    </row>
    <row r="1271" spans="1:3" x14ac:dyDescent="0.2">
      <c r="A1271" s="1"/>
      <c r="B1271"/>
      <c r="C1271"/>
    </row>
    <row r="1272" spans="1:3" x14ac:dyDescent="0.2">
      <c r="A1272" s="1"/>
      <c r="B1272"/>
      <c r="C1272"/>
    </row>
    <row r="1273" spans="1:3" x14ac:dyDescent="0.2">
      <c r="A1273" s="1"/>
      <c r="B1273"/>
      <c r="C1273"/>
    </row>
    <row r="1274" spans="1:3" x14ac:dyDescent="0.2">
      <c r="A1274" s="1"/>
      <c r="B1274"/>
      <c r="C1274"/>
    </row>
    <row r="1275" spans="1:3" x14ac:dyDescent="0.2">
      <c r="A1275" s="1"/>
      <c r="B1275"/>
      <c r="C1275"/>
    </row>
    <row r="1276" spans="1:3" x14ac:dyDescent="0.2">
      <c r="A1276" s="1"/>
      <c r="B1276"/>
      <c r="C1276"/>
    </row>
    <row r="1277" spans="1:3" x14ac:dyDescent="0.2">
      <c r="A1277" s="1"/>
      <c r="B1277"/>
      <c r="C1277"/>
    </row>
    <row r="1278" spans="1:3" x14ac:dyDescent="0.2">
      <c r="A1278" s="1"/>
      <c r="B1278"/>
      <c r="C1278"/>
    </row>
    <row r="1279" spans="1:3" x14ac:dyDescent="0.2">
      <c r="A1279" s="1"/>
      <c r="B1279"/>
      <c r="C1279"/>
    </row>
    <row r="1280" spans="1:3" x14ac:dyDescent="0.2">
      <c r="A1280" s="1"/>
      <c r="B1280"/>
      <c r="C1280"/>
    </row>
    <row r="1281" spans="1:3" x14ac:dyDescent="0.2">
      <c r="A1281" s="1"/>
      <c r="B1281"/>
      <c r="C1281"/>
    </row>
    <row r="1282" spans="1:3" x14ac:dyDescent="0.2">
      <c r="A1282" s="1"/>
      <c r="B1282"/>
      <c r="C1282"/>
    </row>
    <row r="1283" spans="1:3" x14ac:dyDescent="0.2">
      <c r="A1283" s="1"/>
      <c r="B1283"/>
      <c r="C1283"/>
    </row>
    <row r="1284" spans="1:3" x14ac:dyDescent="0.2">
      <c r="A1284" s="1"/>
      <c r="B1284"/>
      <c r="C1284"/>
    </row>
    <row r="1285" spans="1:3" x14ac:dyDescent="0.2">
      <c r="A1285" s="1"/>
      <c r="B1285"/>
      <c r="C1285"/>
    </row>
    <row r="1286" spans="1:3" x14ac:dyDescent="0.2">
      <c r="A1286" s="1"/>
      <c r="B1286"/>
      <c r="C1286"/>
    </row>
    <row r="1287" spans="1:3" x14ac:dyDescent="0.2">
      <c r="A1287" s="1"/>
      <c r="B1287"/>
      <c r="C1287"/>
    </row>
    <row r="1288" spans="1:3" x14ac:dyDescent="0.2">
      <c r="A1288" s="1"/>
      <c r="B1288"/>
      <c r="C1288"/>
    </row>
    <row r="1289" spans="1:3" x14ac:dyDescent="0.2">
      <c r="A1289" s="1"/>
      <c r="B1289"/>
      <c r="C1289"/>
    </row>
    <row r="1290" spans="1:3" x14ac:dyDescent="0.2">
      <c r="A1290" s="1"/>
      <c r="B1290"/>
      <c r="C1290"/>
    </row>
    <row r="1291" spans="1:3" x14ac:dyDescent="0.2">
      <c r="A1291" s="1"/>
      <c r="B1291"/>
      <c r="C1291"/>
    </row>
    <row r="1292" spans="1:3" x14ac:dyDescent="0.2">
      <c r="A1292" s="1"/>
      <c r="B1292"/>
      <c r="C1292"/>
    </row>
    <row r="1293" spans="1:3" x14ac:dyDescent="0.2">
      <c r="A1293" s="1"/>
      <c r="B1293"/>
      <c r="C1293"/>
    </row>
    <row r="1294" spans="1:3" x14ac:dyDescent="0.2">
      <c r="A1294" s="1"/>
      <c r="B1294"/>
      <c r="C1294"/>
    </row>
    <row r="1295" spans="1:3" x14ac:dyDescent="0.2">
      <c r="A1295" s="1"/>
      <c r="B1295"/>
      <c r="C1295"/>
    </row>
    <row r="1296" spans="1:3" x14ac:dyDescent="0.2">
      <c r="A1296" s="1"/>
      <c r="B1296"/>
      <c r="C1296"/>
    </row>
    <row r="1297" spans="1:3" x14ac:dyDescent="0.2">
      <c r="A1297" s="1"/>
      <c r="B1297"/>
      <c r="C1297"/>
    </row>
    <row r="1298" spans="1:3" x14ac:dyDescent="0.2">
      <c r="A1298" s="1"/>
      <c r="B1298"/>
      <c r="C1298"/>
    </row>
    <row r="1299" spans="1:3" x14ac:dyDescent="0.2">
      <c r="A1299" s="1"/>
      <c r="B1299"/>
      <c r="C1299"/>
    </row>
    <row r="1300" spans="1:3" x14ac:dyDescent="0.2">
      <c r="A1300" s="1"/>
      <c r="B1300"/>
      <c r="C1300"/>
    </row>
    <row r="1301" spans="1:3" x14ac:dyDescent="0.2">
      <c r="A1301" s="1"/>
      <c r="B1301"/>
      <c r="C1301"/>
    </row>
    <row r="1302" spans="1:3" x14ac:dyDescent="0.2">
      <c r="A1302" s="1"/>
      <c r="B1302"/>
      <c r="C1302"/>
    </row>
    <row r="1303" spans="1:3" x14ac:dyDescent="0.2">
      <c r="A1303" s="1"/>
      <c r="B1303"/>
      <c r="C1303"/>
    </row>
    <row r="1304" spans="1:3" x14ac:dyDescent="0.2">
      <c r="A1304" s="1"/>
      <c r="B1304"/>
      <c r="C1304"/>
    </row>
    <row r="1305" spans="1:3" x14ac:dyDescent="0.2">
      <c r="A1305" s="1"/>
      <c r="B1305"/>
      <c r="C1305"/>
    </row>
    <row r="1306" spans="1:3" x14ac:dyDescent="0.2">
      <c r="A1306" s="1"/>
      <c r="B1306"/>
      <c r="C1306"/>
    </row>
    <row r="1307" spans="1:3" x14ac:dyDescent="0.2">
      <c r="A1307" s="1"/>
      <c r="B1307"/>
      <c r="C1307"/>
    </row>
    <row r="1308" spans="1:3" x14ac:dyDescent="0.2">
      <c r="A1308" s="1"/>
      <c r="B1308"/>
      <c r="C1308"/>
    </row>
    <row r="1309" spans="1:3" x14ac:dyDescent="0.2">
      <c r="A1309" s="1"/>
      <c r="B1309"/>
      <c r="C1309"/>
    </row>
    <row r="1310" spans="1:3" x14ac:dyDescent="0.2">
      <c r="A1310" s="1"/>
      <c r="B1310"/>
      <c r="C1310"/>
    </row>
    <row r="1311" spans="1:3" x14ac:dyDescent="0.2">
      <c r="A1311" s="1"/>
      <c r="B1311"/>
      <c r="C1311"/>
    </row>
    <row r="1312" spans="1:3" x14ac:dyDescent="0.2">
      <c r="A1312" s="1"/>
      <c r="B1312"/>
      <c r="C1312"/>
    </row>
    <row r="1313" spans="1:3" x14ac:dyDescent="0.2">
      <c r="A1313" s="1"/>
      <c r="B1313"/>
      <c r="C1313"/>
    </row>
    <row r="1314" spans="1:3" x14ac:dyDescent="0.2">
      <c r="A1314" s="1"/>
      <c r="B1314"/>
      <c r="C1314"/>
    </row>
    <row r="1315" spans="1:3" x14ac:dyDescent="0.2">
      <c r="A1315" s="1"/>
      <c r="B1315"/>
      <c r="C1315"/>
    </row>
    <row r="1316" spans="1:3" x14ac:dyDescent="0.2">
      <c r="A1316" s="1"/>
      <c r="B1316"/>
      <c r="C1316"/>
    </row>
    <row r="1317" spans="1:3" x14ac:dyDescent="0.2">
      <c r="A1317" s="1"/>
      <c r="B1317"/>
      <c r="C1317"/>
    </row>
    <row r="1318" spans="1:3" x14ac:dyDescent="0.2">
      <c r="A1318" s="1"/>
      <c r="B1318"/>
      <c r="C1318"/>
    </row>
    <row r="1319" spans="1:3" x14ac:dyDescent="0.2">
      <c r="A1319" s="1"/>
      <c r="B1319"/>
      <c r="C1319"/>
    </row>
    <row r="1320" spans="1:3" x14ac:dyDescent="0.2">
      <c r="A1320" s="1"/>
      <c r="B1320"/>
      <c r="C1320"/>
    </row>
    <row r="1321" spans="1:3" x14ac:dyDescent="0.2">
      <c r="A1321" s="1"/>
      <c r="B1321"/>
      <c r="C1321"/>
    </row>
    <row r="1322" spans="1:3" x14ac:dyDescent="0.2">
      <c r="A1322" s="1"/>
      <c r="B1322"/>
      <c r="C1322"/>
    </row>
    <row r="1323" spans="1:3" x14ac:dyDescent="0.2">
      <c r="A1323" s="1"/>
      <c r="B1323"/>
      <c r="C1323"/>
    </row>
    <row r="1324" spans="1:3" x14ac:dyDescent="0.2">
      <c r="A1324" s="1"/>
      <c r="B1324"/>
      <c r="C1324"/>
    </row>
    <row r="1325" spans="1:3" x14ac:dyDescent="0.2">
      <c r="A1325" s="1"/>
      <c r="B1325"/>
      <c r="C1325"/>
    </row>
    <row r="1326" spans="1:3" x14ac:dyDescent="0.2">
      <c r="A1326" s="1"/>
      <c r="B1326"/>
      <c r="C1326"/>
    </row>
    <row r="1327" spans="1:3" x14ac:dyDescent="0.2">
      <c r="A1327" s="1"/>
      <c r="B1327"/>
      <c r="C1327"/>
    </row>
    <row r="1328" spans="1:3" x14ac:dyDescent="0.2">
      <c r="A1328" s="1"/>
      <c r="B1328"/>
      <c r="C1328"/>
    </row>
    <row r="1329" spans="1:3" x14ac:dyDescent="0.2">
      <c r="A1329" s="1"/>
      <c r="B1329"/>
      <c r="C1329"/>
    </row>
    <row r="1330" spans="1:3" x14ac:dyDescent="0.2">
      <c r="A1330" s="1"/>
      <c r="B1330"/>
      <c r="C1330"/>
    </row>
    <row r="1331" spans="1:3" x14ac:dyDescent="0.2">
      <c r="A1331" s="1"/>
      <c r="B1331"/>
      <c r="C1331"/>
    </row>
    <row r="1332" spans="1:3" x14ac:dyDescent="0.2">
      <c r="A1332" s="1"/>
      <c r="B1332"/>
      <c r="C1332"/>
    </row>
    <row r="1333" spans="1:3" x14ac:dyDescent="0.2">
      <c r="A1333" s="1"/>
      <c r="B1333"/>
      <c r="C1333"/>
    </row>
    <row r="1334" spans="1:3" x14ac:dyDescent="0.2">
      <c r="A1334" s="1"/>
      <c r="B1334"/>
      <c r="C1334"/>
    </row>
    <row r="1335" spans="1:3" x14ac:dyDescent="0.2">
      <c r="A1335" s="1"/>
      <c r="B1335"/>
      <c r="C1335"/>
    </row>
    <row r="1336" spans="1:3" x14ac:dyDescent="0.2">
      <c r="A1336" s="1"/>
      <c r="B1336"/>
      <c r="C1336"/>
    </row>
    <row r="1337" spans="1:3" x14ac:dyDescent="0.2">
      <c r="A1337" s="1"/>
      <c r="B1337"/>
      <c r="C1337"/>
    </row>
    <row r="1338" spans="1:3" x14ac:dyDescent="0.2">
      <c r="A1338" s="1"/>
      <c r="B1338"/>
      <c r="C1338"/>
    </row>
    <row r="1339" spans="1:3" x14ac:dyDescent="0.2">
      <c r="A1339" s="1"/>
      <c r="B1339"/>
      <c r="C1339"/>
    </row>
    <row r="1340" spans="1:3" x14ac:dyDescent="0.2">
      <c r="A1340" s="1"/>
      <c r="B1340"/>
      <c r="C1340"/>
    </row>
    <row r="1341" spans="1:3" x14ac:dyDescent="0.2">
      <c r="A1341" s="1"/>
      <c r="B1341"/>
      <c r="C1341"/>
    </row>
    <row r="1342" spans="1:3" x14ac:dyDescent="0.2">
      <c r="A1342" s="1"/>
      <c r="B1342"/>
      <c r="C1342"/>
    </row>
    <row r="1343" spans="1:3" x14ac:dyDescent="0.2">
      <c r="A1343" s="1"/>
      <c r="B1343"/>
      <c r="C1343"/>
    </row>
    <row r="1344" spans="1:3" x14ac:dyDescent="0.2">
      <c r="A1344" s="1"/>
      <c r="B1344"/>
      <c r="C1344"/>
    </row>
    <row r="1345" spans="1:3" x14ac:dyDescent="0.2">
      <c r="A1345" s="1"/>
      <c r="B1345"/>
      <c r="C1345"/>
    </row>
    <row r="1346" spans="1:3" x14ac:dyDescent="0.2">
      <c r="A1346" s="1"/>
      <c r="B1346"/>
      <c r="C1346"/>
    </row>
    <row r="1347" spans="1:3" x14ac:dyDescent="0.2">
      <c r="A1347" s="1"/>
      <c r="B1347"/>
      <c r="C1347"/>
    </row>
    <row r="1348" spans="1:3" x14ac:dyDescent="0.2">
      <c r="A1348" s="1"/>
      <c r="B1348"/>
      <c r="C1348"/>
    </row>
    <row r="1349" spans="1:3" x14ac:dyDescent="0.2">
      <c r="A1349" s="1"/>
      <c r="B1349"/>
      <c r="C1349"/>
    </row>
    <row r="1350" spans="1:3" x14ac:dyDescent="0.2">
      <c r="A1350" s="1"/>
      <c r="B1350"/>
      <c r="C1350"/>
    </row>
    <row r="1351" spans="1:3" x14ac:dyDescent="0.2">
      <c r="A1351" s="1"/>
      <c r="B1351"/>
      <c r="C1351"/>
    </row>
    <row r="1352" spans="1:3" x14ac:dyDescent="0.2">
      <c r="A1352" s="1"/>
      <c r="B1352"/>
      <c r="C1352"/>
    </row>
    <row r="1353" spans="1:3" x14ac:dyDescent="0.2">
      <c r="A1353" s="1"/>
      <c r="B1353"/>
      <c r="C1353"/>
    </row>
    <row r="1354" spans="1:3" x14ac:dyDescent="0.2">
      <c r="A1354" s="1"/>
      <c r="B1354"/>
      <c r="C1354"/>
    </row>
    <row r="1355" spans="1:3" x14ac:dyDescent="0.2">
      <c r="A1355" s="1"/>
      <c r="B1355"/>
      <c r="C1355"/>
    </row>
    <row r="1356" spans="1:3" x14ac:dyDescent="0.2">
      <c r="A1356" s="1"/>
      <c r="B1356"/>
      <c r="C1356"/>
    </row>
    <row r="1357" spans="1:3" x14ac:dyDescent="0.2">
      <c r="A1357" s="1"/>
      <c r="B1357"/>
      <c r="C1357"/>
    </row>
    <row r="1358" spans="1:3" x14ac:dyDescent="0.2">
      <c r="A1358" s="1"/>
      <c r="B1358"/>
      <c r="C1358"/>
    </row>
    <row r="1359" spans="1:3" x14ac:dyDescent="0.2">
      <c r="A1359" s="1"/>
      <c r="B1359"/>
      <c r="C1359"/>
    </row>
    <row r="1360" spans="1:3" x14ac:dyDescent="0.2">
      <c r="A1360" s="1"/>
      <c r="B1360"/>
      <c r="C1360"/>
    </row>
    <row r="1361" spans="1:3" x14ac:dyDescent="0.2">
      <c r="A1361" s="1"/>
      <c r="B1361"/>
      <c r="C1361"/>
    </row>
    <row r="1362" spans="1:3" x14ac:dyDescent="0.2">
      <c r="A1362" s="1"/>
      <c r="B1362"/>
      <c r="C1362"/>
    </row>
    <row r="1363" spans="1:3" x14ac:dyDescent="0.2">
      <c r="A1363" s="1"/>
      <c r="B1363"/>
      <c r="C1363"/>
    </row>
    <row r="1364" spans="1:3" x14ac:dyDescent="0.2">
      <c r="A1364" s="1"/>
      <c r="B1364"/>
      <c r="C1364"/>
    </row>
    <row r="1365" spans="1:3" x14ac:dyDescent="0.2">
      <c r="A1365" s="1"/>
      <c r="B1365"/>
      <c r="C1365"/>
    </row>
    <row r="1366" spans="1:3" x14ac:dyDescent="0.2">
      <c r="A1366" s="1"/>
      <c r="B1366"/>
      <c r="C1366"/>
    </row>
    <row r="1367" spans="1:3" x14ac:dyDescent="0.2">
      <c r="A1367" s="1"/>
      <c r="B1367"/>
      <c r="C1367"/>
    </row>
    <row r="1368" spans="1:3" x14ac:dyDescent="0.2">
      <c r="A1368" s="1"/>
      <c r="B1368"/>
      <c r="C1368"/>
    </row>
    <row r="1369" spans="1:3" x14ac:dyDescent="0.2">
      <c r="A1369" s="1"/>
      <c r="B1369"/>
      <c r="C1369"/>
    </row>
    <row r="1370" spans="1:3" x14ac:dyDescent="0.2">
      <c r="A1370" s="1"/>
      <c r="B1370"/>
      <c r="C1370"/>
    </row>
    <row r="1371" spans="1:3" x14ac:dyDescent="0.2">
      <c r="A1371" s="1"/>
      <c r="B1371"/>
      <c r="C1371"/>
    </row>
    <row r="1372" spans="1:3" x14ac:dyDescent="0.2">
      <c r="A1372" s="1"/>
      <c r="B1372"/>
      <c r="C1372"/>
    </row>
    <row r="1373" spans="1:3" x14ac:dyDescent="0.2">
      <c r="A1373" s="1"/>
      <c r="B1373"/>
      <c r="C1373"/>
    </row>
    <row r="1374" spans="1:3" x14ac:dyDescent="0.2">
      <c r="A1374" s="1"/>
      <c r="B1374"/>
      <c r="C1374"/>
    </row>
    <row r="1375" spans="1:3" x14ac:dyDescent="0.2">
      <c r="A1375" s="1"/>
      <c r="B1375"/>
      <c r="C1375"/>
    </row>
    <row r="1376" spans="1:3" x14ac:dyDescent="0.2">
      <c r="A1376" s="1"/>
      <c r="B1376"/>
      <c r="C1376"/>
    </row>
    <row r="1377" spans="1:3" x14ac:dyDescent="0.2">
      <c r="A1377" s="1"/>
      <c r="B1377"/>
      <c r="C1377"/>
    </row>
    <row r="1378" spans="1:3" x14ac:dyDescent="0.2">
      <c r="A1378" s="1"/>
      <c r="B1378"/>
      <c r="C1378"/>
    </row>
    <row r="1379" spans="1:3" x14ac:dyDescent="0.2">
      <c r="A1379" s="1"/>
      <c r="B1379"/>
      <c r="C1379"/>
    </row>
    <row r="1380" spans="1:3" x14ac:dyDescent="0.2">
      <c r="A1380" s="1"/>
      <c r="B1380"/>
      <c r="C1380"/>
    </row>
    <row r="1381" spans="1:3" x14ac:dyDescent="0.2">
      <c r="A1381" s="1"/>
      <c r="B1381"/>
      <c r="C1381"/>
    </row>
    <row r="1382" spans="1:3" x14ac:dyDescent="0.2">
      <c r="A1382" s="1"/>
      <c r="B1382"/>
      <c r="C1382"/>
    </row>
    <row r="1383" spans="1:3" x14ac:dyDescent="0.2">
      <c r="A1383" s="1"/>
      <c r="B1383"/>
      <c r="C1383"/>
    </row>
    <row r="1384" spans="1:3" x14ac:dyDescent="0.2">
      <c r="A1384" s="1"/>
      <c r="B1384"/>
      <c r="C1384"/>
    </row>
    <row r="1385" spans="1:3" x14ac:dyDescent="0.2">
      <c r="A1385" s="1"/>
      <c r="B1385"/>
      <c r="C1385"/>
    </row>
    <row r="1386" spans="1:3" x14ac:dyDescent="0.2">
      <c r="A1386" s="1"/>
      <c r="B1386"/>
      <c r="C1386"/>
    </row>
    <row r="1387" spans="1:3" x14ac:dyDescent="0.2">
      <c r="A1387" s="1"/>
      <c r="B1387"/>
      <c r="C1387"/>
    </row>
    <row r="1388" spans="1:3" x14ac:dyDescent="0.2">
      <c r="A1388" s="1"/>
      <c r="B1388"/>
      <c r="C1388"/>
    </row>
    <row r="1389" spans="1:3" x14ac:dyDescent="0.2">
      <c r="A1389" s="1"/>
      <c r="B1389"/>
      <c r="C1389"/>
    </row>
    <row r="1390" spans="1:3" x14ac:dyDescent="0.2">
      <c r="A1390" s="1"/>
      <c r="B1390"/>
      <c r="C1390"/>
    </row>
    <row r="1391" spans="1:3" x14ac:dyDescent="0.2">
      <c r="A1391" s="1"/>
      <c r="B1391"/>
      <c r="C1391"/>
    </row>
    <row r="1392" spans="1:3" x14ac:dyDescent="0.2">
      <c r="A1392" s="1"/>
      <c r="B1392"/>
      <c r="C1392"/>
    </row>
    <row r="1393" spans="1:3" x14ac:dyDescent="0.2">
      <c r="A1393" s="1"/>
      <c r="B1393"/>
      <c r="C1393"/>
    </row>
    <row r="1394" spans="1:3" x14ac:dyDescent="0.2">
      <c r="A1394" s="1"/>
      <c r="B1394"/>
      <c r="C1394"/>
    </row>
    <row r="1395" spans="1:3" x14ac:dyDescent="0.2">
      <c r="A1395" s="1"/>
      <c r="B1395"/>
      <c r="C1395"/>
    </row>
    <row r="1396" spans="1:3" x14ac:dyDescent="0.2">
      <c r="A1396" s="1"/>
      <c r="B1396"/>
      <c r="C1396"/>
    </row>
    <row r="1397" spans="1:3" x14ac:dyDescent="0.2">
      <c r="A1397" s="1"/>
      <c r="B1397"/>
      <c r="C1397"/>
    </row>
    <row r="1398" spans="1:3" x14ac:dyDescent="0.2">
      <c r="A1398" s="1"/>
      <c r="B1398"/>
      <c r="C1398"/>
    </row>
    <row r="1399" spans="1:3" x14ac:dyDescent="0.2">
      <c r="A1399" s="1"/>
      <c r="B1399"/>
      <c r="C1399"/>
    </row>
    <row r="1400" spans="1:3" x14ac:dyDescent="0.2">
      <c r="A1400" s="1"/>
      <c r="B1400"/>
      <c r="C1400"/>
    </row>
    <row r="1401" spans="1:3" x14ac:dyDescent="0.2">
      <c r="A1401" s="1"/>
      <c r="B1401"/>
      <c r="C1401"/>
    </row>
    <row r="1402" spans="1:3" x14ac:dyDescent="0.2">
      <c r="A1402" s="1"/>
      <c r="B1402"/>
      <c r="C1402"/>
    </row>
    <row r="1403" spans="1:3" x14ac:dyDescent="0.2">
      <c r="A1403" s="1"/>
      <c r="B1403"/>
      <c r="C1403"/>
    </row>
    <row r="1404" spans="1:3" x14ac:dyDescent="0.2">
      <c r="A1404" s="1"/>
      <c r="B1404"/>
      <c r="C1404"/>
    </row>
    <row r="1405" spans="1:3" x14ac:dyDescent="0.2">
      <c r="A1405" s="1"/>
      <c r="B1405"/>
      <c r="C1405"/>
    </row>
    <row r="1406" spans="1:3" x14ac:dyDescent="0.2">
      <c r="A1406" s="1"/>
      <c r="B1406"/>
      <c r="C1406"/>
    </row>
    <row r="1407" spans="1:3" x14ac:dyDescent="0.2">
      <c r="A1407" s="1"/>
      <c r="B1407"/>
      <c r="C1407"/>
    </row>
    <row r="1408" spans="1:3" x14ac:dyDescent="0.2">
      <c r="A1408" s="1"/>
      <c r="B1408"/>
      <c r="C1408"/>
    </row>
    <row r="1409" spans="1:15" x14ac:dyDescent="0.2">
      <c r="A1409" s="1"/>
      <c r="B1409"/>
      <c r="C1409"/>
    </row>
    <row r="1410" spans="1:15" x14ac:dyDescent="0.2">
      <c r="A1410" s="1"/>
      <c r="B1410"/>
      <c r="C1410"/>
    </row>
    <row r="1411" spans="1:15" x14ac:dyDescent="0.2">
      <c r="A1411" s="1"/>
      <c r="B1411"/>
      <c r="C1411"/>
    </row>
    <row r="1412" spans="1:15" x14ac:dyDescent="0.2">
      <c r="A1412" s="1"/>
      <c r="B1412"/>
      <c r="C1412"/>
    </row>
    <row r="1413" spans="1:15" x14ac:dyDescent="0.2">
      <c r="A1413" s="1"/>
      <c r="B1413"/>
      <c r="C1413"/>
    </row>
    <row r="1414" spans="1:15" x14ac:dyDescent="0.2">
      <c r="A1414" s="1"/>
      <c r="B1414"/>
      <c r="C1414"/>
    </row>
    <row r="1415" spans="1:15" x14ac:dyDescent="0.2">
      <c r="C1415"/>
      <c r="D1415"/>
      <c r="N1415"/>
      <c r="O1415"/>
    </row>
    <row r="1416" spans="1:15" x14ac:dyDescent="0.2">
      <c r="C1416"/>
      <c r="D1416"/>
      <c r="N1416"/>
      <c r="O1416"/>
    </row>
    <row r="1417" spans="1:15" x14ac:dyDescent="0.2">
      <c r="C1417"/>
      <c r="D1417"/>
      <c r="N1417"/>
      <c r="O1417"/>
    </row>
    <row r="1418" spans="1:15" x14ac:dyDescent="0.2">
      <c r="C1418"/>
      <c r="D1418"/>
      <c r="N1418"/>
      <c r="O1418"/>
    </row>
    <row r="1419" spans="1:15" x14ac:dyDescent="0.2">
      <c r="C1419"/>
      <c r="D1419"/>
      <c r="N1419"/>
      <c r="O1419"/>
    </row>
    <row r="1420" spans="1:15" x14ac:dyDescent="0.2">
      <c r="C1420"/>
      <c r="D1420"/>
      <c r="N1420"/>
      <c r="O1420"/>
    </row>
    <row r="1421" spans="1:15" x14ac:dyDescent="0.2">
      <c r="C1421"/>
      <c r="D1421"/>
      <c r="N1421"/>
      <c r="O1421"/>
    </row>
    <row r="1422" spans="1:15" x14ac:dyDescent="0.2">
      <c r="C1422"/>
      <c r="D1422"/>
      <c r="N1422"/>
      <c r="O1422"/>
    </row>
    <row r="1423" spans="1:15" x14ac:dyDescent="0.2">
      <c r="C1423"/>
      <c r="D1423"/>
      <c r="N1423"/>
      <c r="O1423"/>
    </row>
    <row r="1424" spans="1:15" x14ac:dyDescent="0.2">
      <c r="C1424"/>
      <c r="D1424"/>
      <c r="N1424"/>
      <c r="O1424"/>
    </row>
    <row r="1425" spans="3:15" x14ac:dyDescent="0.2">
      <c r="C1425"/>
      <c r="D1425"/>
      <c r="N1425"/>
      <c r="O1425"/>
    </row>
    <row r="1426" spans="3:15" x14ac:dyDescent="0.2">
      <c r="C1426"/>
      <c r="D1426"/>
      <c r="N1426"/>
      <c r="O1426"/>
    </row>
    <row r="1427" spans="3:15" x14ac:dyDescent="0.2">
      <c r="C1427"/>
      <c r="D1427"/>
      <c r="N1427"/>
      <c r="O1427"/>
    </row>
    <row r="1428" spans="3:15" x14ac:dyDescent="0.2">
      <c r="C1428"/>
      <c r="D1428"/>
      <c r="N1428"/>
      <c r="O1428"/>
    </row>
    <row r="1429" spans="3:15" x14ac:dyDescent="0.2">
      <c r="C1429"/>
      <c r="D1429"/>
      <c r="N1429"/>
      <c r="O1429"/>
    </row>
    <row r="1430" spans="3:15" x14ac:dyDescent="0.2">
      <c r="C1430"/>
      <c r="D1430"/>
      <c r="N1430"/>
      <c r="O1430"/>
    </row>
    <row r="1431" spans="3:15" x14ac:dyDescent="0.2">
      <c r="C1431"/>
      <c r="D1431"/>
      <c r="N1431"/>
      <c r="O1431"/>
    </row>
    <row r="1432" spans="3:15" x14ac:dyDescent="0.2">
      <c r="C1432"/>
      <c r="D1432"/>
      <c r="N1432"/>
      <c r="O1432"/>
    </row>
    <row r="1433" spans="3:15" x14ac:dyDescent="0.2">
      <c r="C1433"/>
      <c r="D1433"/>
      <c r="N1433"/>
      <c r="O1433"/>
    </row>
    <row r="1434" spans="3:15" x14ac:dyDescent="0.2">
      <c r="C1434"/>
      <c r="D1434"/>
      <c r="N1434"/>
      <c r="O1434"/>
    </row>
    <row r="1435" spans="3:15" x14ac:dyDescent="0.2">
      <c r="C1435"/>
      <c r="D1435"/>
      <c r="N1435"/>
      <c r="O1435"/>
    </row>
    <row r="1436" spans="3:15" x14ac:dyDescent="0.2">
      <c r="C1436"/>
      <c r="D1436"/>
      <c r="N1436"/>
      <c r="O1436"/>
    </row>
    <row r="1437" spans="3:15" x14ac:dyDescent="0.2">
      <c r="C1437"/>
      <c r="D1437"/>
      <c r="N1437"/>
      <c r="O1437"/>
    </row>
    <row r="1438" spans="3:15" x14ac:dyDescent="0.2">
      <c r="C1438"/>
      <c r="D1438"/>
      <c r="N1438"/>
      <c r="O1438"/>
    </row>
    <row r="1439" spans="3:15" x14ac:dyDescent="0.2">
      <c r="C1439"/>
      <c r="D1439"/>
      <c r="N1439"/>
      <c r="O1439"/>
    </row>
    <row r="1440" spans="3:15" x14ac:dyDescent="0.2">
      <c r="C1440"/>
      <c r="D1440"/>
      <c r="N1440"/>
      <c r="O1440"/>
    </row>
    <row r="1441" spans="3:15" x14ac:dyDescent="0.2">
      <c r="C1441"/>
      <c r="D1441"/>
      <c r="N1441"/>
      <c r="O1441"/>
    </row>
    <row r="1442" spans="3:15" x14ac:dyDescent="0.2">
      <c r="C1442"/>
      <c r="D1442"/>
      <c r="N1442"/>
      <c r="O1442"/>
    </row>
    <row r="1443" spans="3:15" x14ac:dyDescent="0.2">
      <c r="C1443"/>
      <c r="D1443"/>
      <c r="N1443"/>
      <c r="O1443"/>
    </row>
    <row r="1444" spans="3:15" x14ac:dyDescent="0.2">
      <c r="C1444"/>
      <c r="D1444"/>
      <c r="N1444"/>
      <c r="O1444"/>
    </row>
    <row r="1445" spans="3:15" x14ac:dyDescent="0.2">
      <c r="C1445"/>
      <c r="D1445"/>
      <c r="N1445"/>
      <c r="O1445"/>
    </row>
    <row r="1446" spans="3:15" x14ac:dyDescent="0.2">
      <c r="C1446"/>
      <c r="D1446"/>
      <c r="N1446"/>
      <c r="O1446"/>
    </row>
    <row r="1447" spans="3:15" x14ac:dyDescent="0.2">
      <c r="C1447"/>
      <c r="D1447"/>
      <c r="N1447"/>
      <c r="O1447"/>
    </row>
    <row r="1448" spans="3:15" x14ac:dyDescent="0.2">
      <c r="C1448"/>
      <c r="D1448"/>
      <c r="N1448"/>
      <c r="O1448"/>
    </row>
    <row r="1449" spans="3:15" x14ac:dyDescent="0.2">
      <c r="C1449"/>
      <c r="D1449"/>
      <c r="N1449"/>
      <c r="O1449"/>
    </row>
    <row r="1450" spans="3:15" x14ac:dyDescent="0.2">
      <c r="C1450"/>
      <c r="D1450"/>
      <c r="N1450"/>
      <c r="O1450"/>
    </row>
    <row r="1451" spans="3:15" x14ac:dyDescent="0.2">
      <c r="C1451"/>
      <c r="D1451"/>
      <c r="N1451"/>
      <c r="O1451"/>
    </row>
    <row r="1452" spans="3:15" x14ac:dyDescent="0.2">
      <c r="C1452"/>
      <c r="D1452"/>
      <c r="N1452"/>
      <c r="O1452"/>
    </row>
    <row r="1453" spans="3:15" x14ac:dyDescent="0.2">
      <c r="C1453"/>
      <c r="D1453"/>
      <c r="N1453"/>
      <c r="O1453"/>
    </row>
    <row r="1454" spans="3:15" x14ac:dyDescent="0.2">
      <c r="C1454"/>
      <c r="D1454"/>
      <c r="N1454"/>
      <c r="O1454"/>
    </row>
    <row r="1455" spans="3:15" x14ac:dyDescent="0.2">
      <c r="C1455"/>
      <c r="D1455"/>
      <c r="N1455"/>
      <c r="O1455"/>
    </row>
    <row r="1456" spans="3:15" x14ac:dyDescent="0.2">
      <c r="C1456"/>
      <c r="D1456"/>
      <c r="N1456"/>
      <c r="O1456"/>
    </row>
    <row r="1457" spans="3:15" x14ac:dyDescent="0.2">
      <c r="C1457"/>
      <c r="D1457"/>
      <c r="N1457"/>
      <c r="O1457"/>
    </row>
    <row r="1458" spans="3:15" x14ac:dyDescent="0.2">
      <c r="C1458"/>
      <c r="D1458"/>
      <c r="N1458"/>
      <c r="O1458"/>
    </row>
    <row r="1459" spans="3:15" x14ac:dyDescent="0.2">
      <c r="C1459"/>
      <c r="D1459"/>
      <c r="N1459"/>
      <c r="O1459"/>
    </row>
    <row r="1460" spans="3:15" x14ac:dyDescent="0.2">
      <c r="C1460"/>
      <c r="D1460"/>
      <c r="N1460"/>
      <c r="O1460"/>
    </row>
    <row r="1461" spans="3:15" x14ac:dyDescent="0.2">
      <c r="C1461"/>
      <c r="D1461"/>
      <c r="N1461"/>
      <c r="O1461"/>
    </row>
    <row r="1462" spans="3:15" x14ac:dyDescent="0.2">
      <c r="C1462"/>
      <c r="D1462"/>
      <c r="N1462"/>
      <c r="O1462"/>
    </row>
    <row r="1463" spans="3:15" x14ac:dyDescent="0.2">
      <c r="C1463"/>
      <c r="D1463"/>
      <c r="N1463"/>
      <c r="O1463"/>
    </row>
    <row r="1464" spans="3:15" x14ac:dyDescent="0.2">
      <c r="C1464"/>
      <c r="D1464"/>
      <c r="N1464"/>
      <c r="O1464"/>
    </row>
    <row r="1465" spans="3:15" x14ac:dyDescent="0.2">
      <c r="C1465"/>
      <c r="D1465"/>
      <c r="N1465"/>
      <c r="O1465"/>
    </row>
    <row r="1466" spans="3:15" x14ac:dyDescent="0.2">
      <c r="C1466"/>
      <c r="D1466"/>
      <c r="N1466"/>
      <c r="O1466"/>
    </row>
    <row r="1467" spans="3:15" x14ac:dyDescent="0.2">
      <c r="C1467"/>
      <c r="D1467"/>
      <c r="N1467"/>
      <c r="O1467"/>
    </row>
    <row r="1468" spans="3:15" x14ac:dyDescent="0.2">
      <c r="C1468"/>
      <c r="D1468"/>
      <c r="N1468"/>
      <c r="O1468"/>
    </row>
    <row r="1469" spans="3:15" x14ac:dyDescent="0.2">
      <c r="C1469"/>
      <c r="D1469"/>
      <c r="N1469"/>
      <c r="O1469"/>
    </row>
    <row r="1470" spans="3:15" x14ac:dyDescent="0.2">
      <c r="C1470"/>
      <c r="D1470"/>
      <c r="N1470"/>
      <c r="O1470"/>
    </row>
    <row r="1471" spans="3:15" x14ac:dyDescent="0.2">
      <c r="C1471"/>
      <c r="D1471"/>
      <c r="N1471"/>
      <c r="O1471"/>
    </row>
    <row r="1472" spans="3:15" x14ac:dyDescent="0.2">
      <c r="C1472"/>
      <c r="D1472"/>
      <c r="N1472"/>
      <c r="O1472"/>
    </row>
    <row r="1473" spans="3:15" x14ac:dyDescent="0.2">
      <c r="C1473"/>
      <c r="D1473"/>
      <c r="N1473"/>
      <c r="O1473"/>
    </row>
    <row r="1474" spans="3:15" x14ac:dyDescent="0.2">
      <c r="C1474"/>
      <c r="D1474"/>
      <c r="N1474"/>
      <c r="O1474"/>
    </row>
    <row r="1475" spans="3:15" x14ac:dyDescent="0.2">
      <c r="C1475"/>
      <c r="D1475"/>
      <c r="N1475"/>
      <c r="O1475"/>
    </row>
    <row r="1476" spans="3:15" x14ac:dyDescent="0.2">
      <c r="C1476"/>
      <c r="D1476"/>
      <c r="N1476"/>
      <c r="O1476"/>
    </row>
    <row r="1477" spans="3:15" x14ac:dyDescent="0.2">
      <c r="C1477"/>
      <c r="D1477"/>
      <c r="N1477"/>
      <c r="O1477"/>
    </row>
    <row r="1478" spans="3:15" x14ac:dyDescent="0.2">
      <c r="C1478"/>
      <c r="D1478"/>
      <c r="N1478"/>
      <c r="O1478"/>
    </row>
    <row r="1479" spans="3:15" x14ac:dyDescent="0.2">
      <c r="C1479"/>
      <c r="D1479"/>
      <c r="N1479"/>
      <c r="O1479"/>
    </row>
    <row r="1480" spans="3:15" x14ac:dyDescent="0.2">
      <c r="C1480"/>
      <c r="D1480"/>
      <c r="N1480"/>
      <c r="O1480"/>
    </row>
    <row r="1481" spans="3:15" x14ac:dyDescent="0.2">
      <c r="C1481"/>
      <c r="D1481"/>
      <c r="N1481"/>
      <c r="O1481"/>
    </row>
    <row r="1482" spans="3:15" x14ac:dyDescent="0.2">
      <c r="C1482"/>
      <c r="D1482"/>
      <c r="N1482"/>
      <c r="O1482"/>
    </row>
    <row r="1483" spans="3:15" x14ac:dyDescent="0.2">
      <c r="C1483"/>
      <c r="D1483"/>
      <c r="N1483"/>
      <c r="O1483"/>
    </row>
    <row r="1484" spans="3:15" x14ac:dyDescent="0.2">
      <c r="C1484"/>
      <c r="D1484"/>
      <c r="N1484"/>
      <c r="O1484"/>
    </row>
    <row r="1485" spans="3:15" x14ac:dyDescent="0.2">
      <c r="C1485"/>
      <c r="D1485"/>
      <c r="N1485"/>
      <c r="O1485"/>
    </row>
    <row r="1486" spans="3:15" x14ac:dyDescent="0.2">
      <c r="C1486"/>
      <c r="D1486"/>
      <c r="N1486"/>
      <c r="O1486"/>
    </row>
    <row r="1487" spans="3:15" x14ac:dyDescent="0.2">
      <c r="C1487"/>
      <c r="D1487"/>
      <c r="N1487"/>
      <c r="O1487"/>
    </row>
    <row r="1488" spans="3:15" x14ac:dyDescent="0.2">
      <c r="C1488"/>
      <c r="D1488"/>
      <c r="N1488"/>
      <c r="O1488"/>
    </row>
    <row r="1489" spans="3:15" x14ac:dyDescent="0.2">
      <c r="C1489"/>
      <c r="D1489"/>
      <c r="N1489"/>
      <c r="O1489"/>
    </row>
    <row r="1490" spans="3:15" x14ac:dyDescent="0.2">
      <c r="C1490"/>
      <c r="D1490"/>
      <c r="N1490"/>
      <c r="O1490"/>
    </row>
    <row r="1491" spans="3:15" x14ac:dyDescent="0.2">
      <c r="C1491"/>
      <c r="D1491"/>
      <c r="N1491"/>
      <c r="O1491"/>
    </row>
    <row r="1492" spans="3:15" x14ac:dyDescent="0.2">
      <c r="C1492"/>
      <c r="D1492"/>
      <c r="N1492"/>
      <c r="O1492"/>
    </row>
    <row r="1493" spans="3:15" x14ac:dyDescent="0.2">
      <c r="C1493"/>
      <c r="D1493"/>
      <c r="N1493"/>
      <c r="O1493"/>
    </row>
    <row r="1494" spans="3:15" x14ac:dyDescent="0.2">
      <c r="C1494"/>
      <c r="D1494"/>
      <c r="N1494"/>
      <c r="O1494"/>
    </row>
    <row r="1495" spans="3:15" x14ac:dyDescent="0.2">
      <c r="C1495"/>
      <c r="D1495"/>
      <c r="N1495"/>
      <c r="O1495"/>
    </row>
    <row r="1496" spans="3:15" x14ac:dyDescent="0.2">
      <c r="C1496"/>
      <c r="D1496"/>
      <c r="N1496"/>
      <c r="O1496"/>
    </row>
    <row r="1497" spans="3:15" x14ac:dyDescent="0.2">
      <c r="C1497"/>
      <c r="D1497"/>
      <c r="N1497"/>
      <c r="O1497"/>
    </row>
    <row r="1498" spans="3:15" x14ac:dyDescent="0.2">
      <c r="C1498"/>
      <c r="D1498"/>
      <c r="N1498"/>
      <c r="O1498"/>
    </row>
    <row r="1499" spans="3:15" x14ac:dyDescent="0.2">
      <c r="C1499"/>
      <c r="D1499"/>
      <c r="N1499"/>
      <c r="O1499"/>
    </row>
    <row r="1500" spans="3:15" x14ac:dyDescent="0.2">
      <c r="C1500"/>
      <c r="D1500"/>
      <c r="N1500"/>
      <c r="O1500"/>
    </row>
    <row r="1501" spans="3:15" x14ac:dyDescent="0.2">
      <c r="C1501"/>
      <c r="D1501"/>
      <c r="N1501"/>
      <c r="O1501"/>
    </row>
    <row r="1502" spans="3:15" x14ac:dyDescent="0.2">
      <c r="C1502"/>
      <c r="D1502"/>
      <c r="N1502"/>
      <c r="O1502"/>
    </row>
    <row r="1503" spans="3:15" x14ac:dyDescent="0.2">
      <c r="C1503"/>
      <c r="D1503"/>
      <c r="N1503"/>
      <c r="O1503"/>
    </row>
    <row r="1504" spans="3:15" x14ac:dyDescent="0.2">
      <c r="C1504"/>
      <c r="D1504"/>
      <c r="N1504"/>
      <c r="O1504"/>
    </row>
    <row r="1505" spans="3:15" x14ac:dyDescent="0.2">
      <c r="C1505"/>
      <c r="D1505"/>
      <c r="N1505"/>
      <c r="O1505"/>
    </row>
    <row r="1506" spans="3:15" x14ac:dyDescent="0.2">
      <c r="C1506"/>
      <c r="D1506"/>
      <c r="N1506"/>
      <c r="O1506"/>
    </row>
    <row r="1507" spans="3:15" x14ac:dyDescent="0.2">
      <c r="C1507"/>
      <c r="D1507"/>
      <c r="N1507"/>
      <c r="O1507"/>
    </row>
    <row r="1508" spans="3:15" x14ac:dyDescent="0.2">
      <c r="C1508"/>
      <c r="D1508"/>
      <c r="N1508"/>
      <c r="O1508"/>
    </row>
    <row r="1509" spans="3:15" x14ac:dyDescent="0.2">
      <c r="C1509"/>
      <c r="D1509"/>
      <c r="N1509"/>
      <c r="O1509"/>
    </row>
    <row r="1510" spans="3:15" x14ac:dyDescent="0.2">
      <c r="C1510"/>
      <c r="D1510"/>
      <c r="N1510"/>
      <c r="O1510"/>
    </row>
    <row r="1511" spans="3:15" x14ac:dyDescent="0.2">
      <c r="C1511"/>
      <c r="D1511"/>
      <c r="N1511"/>
      <c r="O1511"/>
    </row>
    <row r="1512" spans="3:15" x14ac:dyDescent="0.2">
      <c r="C1512"/>
      <c r="D1512"/>
      <c r="N1512"/>
      <c r="O1512"/>
    </row>
    <row r="1513" spans="3:15" x14ac:dyDescent="0.2">
      <c r="C1513"/>
      <c r="D1513"/>
      <c r="N1513"/>
      <c r="O1513"/>
    </row>
    <row r="1514" spans="3:15" x14ac:dyDescent="0.2">
      <c r="C1514"/>
      <c r="D1514"/>
      <c r="N1514"/>
      <c r="O1514"/>
    </row>
    <row r="1515" spans="3:15" x14ac:dyDescent="0.2">
      <c r="C1515"/>
      <c r="D1515"/>
      <c r="N1515"/>
      <c r="O1515"/>
    </row>
    <row r="1516" spans="3:15" x14ac:dyDescent="0.2">
      <c r="C1516"/>
      <c r="D1516"/>
      <c r="N1516"/>
      <c r="O1516"/>
    </row>
    <row r="1517" spans="3:15" x14ac:dyDescent="0.2">
      <c r="C1517"/>
      <c r="D1517"/>
      <c r="N1517"/>
      <c r="O1517"/>
    </row>
    <row r="1518" spans="3:15" x14ac:dyDescent="0.2">
      <c r="C1518"/>
      <c r="D1518"/>
      <c r="N1518"/>
      <c r="O1518"/>
    </row>
    <row r="1519" spans="3:15" x14ac:dyDescent="0.2">
      <c r="C1519"/>
      <c r="D1519"/>
      <c r="N1519"/>
      <c r="O1519"/>
    </row>
    <row r="1520" spans="3:15" x14ac:dyDescent="0.2">
      <c r="C1520"/>
      <c r="D1520"/>
      <c r="N1520"/>
      <c r="O1520"/>
    </row>
    <row r="1521" spans="3:15" x14ac:dyDescent="0.2">
      <c r="C1521"/>
      <c r="D1521"/>
      <c r="N1521"/>
      <c r="O1521"/>
    </row>
    <row r="1522" spans="3:15" x14ac:dyDescent="0.2">
      <c r="C1522"/>
      <c r="D1522"/>
      <c r="N1522"/>
      <c r="O1522"/>
    </row>
    <row r="1523" spans="3:15" x14ac:dyDescent="0.2">
      <c r="C1523"/>
      <c r="D1523"/>
      <c r="N1523"/>
      <c r="O1523"/>
    </row>
    <row r="1524" spans="3:15" x14ac:dyDescent="0.2">
      <c r="C1524"/>
      <c r="D1524"/>
      <c r="N1524"/>
      <c r="O1524"/>
    </row>
    <row r="1525" spans="3:15" x14ac:dyDescent="0.2">
      <c r="C1525"/>
      <c r="D1525"/>
      <c r="N1525"/>
      <c r="O1525"/>
    </row>
    <row r="1526" spans="3:15" x14ac:dyDescent="0.2">
      <c r="C1526"/>
      <c r="D1526"/>
      <c r="N1526"/>
      <c r="O1526"/>
    </row>
    <row r="1527" spans="3:15" x14ac:dyDescent="0.2">
      <c r="C1527"/>
      <c r="D1527"/>
      <c r="N1527"/>
      <c r="O1527"/>
    </row>
    <row r="1528" spans="3:15" x14ac:dyDescent="0.2">
      <c r="C1528"/>
      <c r="D1528"/>
      <c r="N1528"/>
      <c r="O1528"/>
    </row>
    <row r="1529" spans="3:15" x14ac:dyDescent="0.2">
      <c r="C1529"/>
      <c r="D1529"/>
      <c r="N1529"/>
      <c r="O1529"/>
    </row>
    <row r="1530" spans="3:15" x14ac:dyDescent="0.2">
      <c r="C1530"/>
      <c r="D1530"/>
      <c r="N1530"/>
      <c r="O1530"/>
    </row>
    <row r="1531" spans="3:15" x14ac:dyDescent="0.2">
      <c r="C1531"/>
      <c r="D1531"/>
      <c r="N1531"/>
      <c r="O1531"/>
    </row>
    <row r="1532" spans="3:15" x14ac:dyDescent="0.2">
      <c r="C1532"/>
      <c r="D1532"/>
      <c r="N1532"/>
      <c r="O1532"/>
    </row>
    <row r="1533" spans="3:15" x14ac:dyDescent="0.2">
      <c r="C1533"/>
      <c r="D1533"/>
      <c r="N1533"/>
      <c r="O1533"/>
    </row>
    <row r="1534" spans="3:15" x14ac:dyDescent="0.2">
      <c r="C1534"/>
      <c r="D1534"/>
      <c r="N1534"/>
      <c r="O1534"/>
    </row>
    <row r="1535" spans="3:15" x14ac:dyDescent="0.2">
      <c r="C1535"/>
      <c r="D1535"/>
      <c r="N1535"/>
      <c r="O1535"/>
    </row>
    <row r="1536" spans="3:15" x14ac:dyDescent="0.2">
      <c r="C1536"/>
      <c r="D1536"/>
      <c r="N1536"/>
      <c r="O1536"/>
    </row>
    <row r="1537" spans="3:15" x14ac:dyDescent="0.2">
      <c r="C1537"/>
      <c r="D1537"/>
      <c r="N1537"/>
      <c r="O1537"/>
    </row>
    <row r="1538" spans="3:15" x14ac:dyDescent="0.2">
      <c r="C1538"/>
      <c r="D1538"/>
      <c r="N1538"/>
      <c r="O1538"/>
    </row>
    <row r="1539" spans="3:15" x14ac:dyDescent="0.2">
      <c r="C1539"/>
      <c r="D1539"/>
      <c r="N1539"/>
      <c r="O1539"/>
    </row>
    <row r="1540" spans="3:15" x14ac:dyDescent="0.2">
      <c r="C1540"/>
      <c r="D1540"/>
      <c r="N1540"/>
      <c r="O1540"/>
    </row>
    <row r="1541" spans="3:15" x14ac:dyDescent="0.2">
      <c r="C1541"/>
      <c r="D1541"/>
      <c r="N1541"/>
      <c r="O1541"/>
    </row>
    <row r="1542" spans="3:15" x14ac:dyDescent="0.2">
      <c r="C1542"/>
      <c r="D1542"/>
      <c r="N1542"/>
      <c r="O1542"/>
    </row>
    <row r="1543" spans="3:15" x14ac:dyDescent="0.2">
      <c r="C1543"/>
      <c r="D1543"/>
      <c r="N1543"/>
      <c r="O1543"/>
    </row>
    <row r="1544" spans="3:15" x14ac:dyDescent="0.2">
      <c r="C1544"/>
      <c r="D1544"/>
      <c r="N1544"/>
      <c r="O1544"/>
    </row>
    <row r="1545" spans="3:15" x14ac:dyDescent="0.2">
      <c r="C1545"/>
      <c r="D1545"/>
      <c r="N1545"/>
      <c r="O1545"/>
    </row>
    <row r="1546" spans="3:15" x14ac:dyDescent="0.2">
      <c r="C1546"/>
      <c r="D1546"/>
      <c r="N1546"/>
      <c r="O1546"/>
    </row>
    <row r="1547" spans="3:15" x14ac:dyDescent="0.2">
      <c r="C1547"/>
      <c r="D1547"/>
      <c r="N1547"/>
      <c r="O1547"/>
    </row>
    <row r="1548" spans="3:15" x14ac:dyDescent="0.2">
      <c r="C1548"/>
      <c r="D1548"/>
      <c r="N1548"/>
      <c r="O1548"/>
    </row>
    <row r="1549" spans="3:15" x14ac:dyDescent="0.2">
      <c r="C1549"/>
      <c r="D1549"/>
      <c r="N1549"/>
      <c r="O1549"/>
    </row>
    <row r="1550" spans="3:15" x14ac:dyDescent="0.2">
      <c r="C1550"/>
      <c r="D1550"/>
      <c r="N1550"/>
      <c r="O1550"/>
    </row>
    <row r="1551" spans="3:15" x14ac:dyDescent="0.2">
      <c r="C1551"/>
      <c r="D1551"/>
      <c r="N1551"/>
      <c r="O1551"/>
    </row>
    <row r="1552" spans="3:15" x14ac:dyDescent="0.2">
      <c r="C1552"/>
      <c r="D1552"/>
      <c r="N1552"/>
      <c r="O1552"/>
    </row>
    <row r="1553" spans="3:15" x14ac:dyDescent="0.2">
      <c r="C1553"/>
      <c r="D1553"/>
      <c r="N1553"/>
      <c r="O1553"/>
    </row>
    <row r="1554" spans="3:15" x14ac:dyDescent="0.2">
      <c r="C1554"/>
      <c r="D1554"/>
      <c r="N1554"/>
      <c r="O1554"/>
    </row>
    <row r="1555" spans="3:15" x14ac:dyDescent="0.2">
      <c r="C1555"/>
      <c r="D1555"/>
      <c r="N1555"/>
      <c r="O1555"/>
    </row>
    <row r="1556" spans="3:15" x14ac:dyDescent="0.2">
      <c r="C1556"/>
      <c r="D1556"/>
      <c r="N1556"/>
      <c r="O1556"/>
    </row>
    <row r="1557" spans="3:15" x14ac:dyDescent="0.2">
      <c r="C1557"/>
      <c r="D1557"/>
      <c r="N1557"/>
      <c r="O1557"/>
    </row>
    <row r="1558" spans="3:15" x14ac:dyDescent="0.2">
      <c r="C1558"/>
      <c r="D1558"/>
      <c r="N1558"/>
      <c r="O1558"/>
    </row>
    <row r="1559" spans="3:15" x14ac:dyDescent="0.2">
      <c r="C1559"/>
      <c r="D1559"/>
      <c r="N1559"/>
      <c r="O1559"/>
    </row>
    <row r="1560" spans="3:15" x14ac:dyDescent="0.2">
      <c r="C1560"/>
      <c r="D1560"/>
      <c r="N1560"/>
      <c r="O1560"/>
    </row>
    <row r="1561" spans="3:15" x14ac:dyDescent="0.2">
      <c r="C1561"/>
      <c r="D1561"/>
      <c r="N1561"/>
      <c r="O1561"/>
    </row>
    <row r="1562" spans="3:15" x14ac:dyDescent="0.2">
      <c r="C1562"/>
      <c r="D1562"/>
      <c r="N1562"/>
      <c r="O1562"/>
    </row>
    <row r="1563" spans="3:15" x14ac:dyDescent="0.2">
      <c r="C1563"/>
      <c r="D1563"/>
      <c r="N1563"/>
      <c r="O1563"/>
    </row>
    <row r="1564" spans="3:15" x14ac:dyDescent="0.2">
      <c r="C1564"/>
      <c r="D1564"/>
      <c r="N1564"/>
      <c r="O1564"/>
    </row>
    <row r="1565" spans="3:15" x14ac:dyDescent="0.2">
      <c r="C1565"/>
      <c r="D1565"/>
      <c r="N1565"/>
      <c r="O1565"/>
    </row>
    <row r="1566" spans="3:15" x14ac:dyDescent="0.2">
      <c r="C1566"/>
      <c r="D1566"/>
      <c r="N1566"/>
      <c r="O1566"/>
    </row>
    <row r="1567" spans="3:15" x14ac:dyDescent="0.2">
      <c r="C1567"/>
      <c r="D1567"/>
      <c r="N1567"/>
      <c r="O1567"/>
    </row>
    <row r="1568" spans="3:15" x14ac:dyDescent="0.2">
      <c r="C1568"/>
      <c r="D1568"/>
      <c r="N1568"/>
      <c r="O1568"/>
    </row>
    <row r="1569" spans="3:15" x14ac:dyDescent="0.2">
      <c r="C1569"/>
      <c r="D1569"/>
      <c r="N1569"/>
      <c r="O1569"/>
    </row>
    <row r="1570" spans="3:15" x14ac:dyDescent="0.2">
      <c r="C1570"/>
      <c r="D1570"/>
      <c r="N1570"/>
      <c r="O1570"/>
    </row>
    <row r="1571" spans="3:15" x14ac:dyDescent="0.2">
      <c r="C1571"/>
      <c r="D1571"/>
      <c r="N1571"/>
      <c r="O1571"/>
    </row>
    <row r="1572" spans="3:15" x14ac:dyDescent="0.2">
      <c r="C1572"/>
      <c r="D1572"/>
      <c r="N1572"/>
      <c r="O1572"/>
    </row>
    <row r="1573" spans="3:15" x14ac:dyDescent="0.2">
      <c r="C1573"/>
      <c r="D1573"/>
      <c r="N1573"/>
      <c r="O1573"/>
    </row>
    <row r="1574" spans="3:15" x14ac:dyDescent="0.2">
      <c r="C1574"/>
      <c r="D1574"/>
      <c r="N1574"/>
      <c r="O1574"/>
    </row>
    <row r="1575" spans="3:15" x14ac:dyDescent="0.2">
      <c r="C1575"/>
      <c r="D1575"/>
      <c r="N1575"/>
      <c r="O1575"/>
    </row>
    <row r="1576" spans="3:15" x14ac:dyDescent="0.2">
      <c r="C1576"/>
      <c r="D1576"/>
      <c r="N1576"/>
      <c r="O1576"/>
    </row>
    <row r="1577" spans="3:15" x14ac:dyDescent="0.2">
      <c r="C1577"/>
      <c r="D1577"/>
      <c r="N1577"/>
      <c r="O1577"/>
    </row>
    <row r="1578" spans="3:15" x14ac:dyDescent="0.2">
      <c r="C1578"/>
      <c r="D1578"/>
      <c r="N1578"/>
      <c r="O1578"/>
    </row>
    <row r="1579" spans="3:15" x14ac:dyDescent="0.2">
      <c r="C1579"/>
      <c r="D1579"/>
      <c r="N1579"/>
      <c r="O1579"/>
    </row>
    <row r="1580" spans="3:15" x14ac:dyDescent="0.2">
      <c r="C1580"/>
      <c r="D1580"/>
      <c r="N1580"/>
      <c r="O1580"/>
    </row>
    <row r="1581" spans="3:15" x14ac:dyDescent="0.2">
      <c r="C1581"/>
      <c r="D1581"/>
      <c r="N1581"/>
      <c r="O1581"/>
    </row>
    <row r="1582" spans="3:15" x14ac:dyDescent="0.2">
      <c r="C1582"/>
      <c r="D1582"/>
      <c r="N1582"/>
      <c r="O1582"/>
    </row>
    <row r="1583" spans="3:15" x14ac:dyDescent="0.2">
      <c r="C1583"/>
      <c r="D1583"/>
      <c r="N1583"/>
      <c r="O1583"/>
    </row>
    <row r="1584" spans="3:15" x14ac:dyDescent="0.2">
      <c r="C1584"/>
      <c r="D1584"/>
      <c r="N1584"/>
      <c r="O1584"/>
    </row>
    <row r="1585" spans="3:15" x14ac:dyDescent="0.2">
      <c r="C1585"/>
      <c r="D1585"/>
      <c r="N1585"/>
      <c r="O1585"/>
    </row>
    <row r="1586" spans="3:15" x14ac:dyDescent="0.2">
      <c r="C1586"/>
      <c r="D1586"/>
      <c r="N1586"/>
      <c r="O1586"/>
    </row>
    <row r="1587" spans="3:15" x14ac:dyDescent="0.2">
      <c r="C1587"/>
      <c r="D1587"/>
      <c r="N1587"/>
      <c r="O1587"/>
    </row>
    <row r="1588" spans="3:15" x14ac:dyDescent="0.2">
      <c r="C1588"/>
      <c r="D1588"/>
      <c r="N1588"/>
      <c r="O1588"/>
    </row>
    <row r="1589" spans="3:15" x14ac:dyDescent="0.2">
      <c r="C1589"/>
      <c r="D1589"/>
      <c r="N1589"/>
      <c r="O1589"/>
    </row>
    <row r="1590" spans="3:15" x14ac:dyDescent="0.2">
      <c r="C1590"/>
      <c r="D1590"/>
      <c r="N1590"/>
      <c r="O1590"/>
    </row>
    <row r="1591" spans="3:15" x14ac:dyDescent="0.2">
      <c r="C1591"/>
      <c r="D1591"/>
      <c r="N1591"/>
      <c r="O1591"/>
    </row>
    <row r="1592" spans="3:15" x14ac:dyDescent="0.2">
      <c r="C1592"/>
      <c r="D1592"/>
      <c r="N1592"/>
      <c r="O1592"/>
    </row>
    <row r="1593" spans="3:15" x14ac:dyDescent="0.2">
      <c r="C1593"/>
      <c r="D1593"/>
      <c r="N1593"/>
      <c r="O1593"/>
    </row>
    <row r="1594" spans="3:15" x14ac:dyDescent="0.2">
      <c r="C1594"/>
      <c r="D1594"/>
      <c r="N1594"/>
      <c r="O1594"/>
    </row>
    <row r="1595" spans="3:15" x14ac:dyDescent="0.2">
      <c r="C1595"/>
      <c r="D1595"/>
      <c r="N1595"/>
      <c r="O1595"/>
    </row>
    <row r="1596" spans="3:15" x14ac:dyDescent="0.2">
      <c r="C1596"/>
      <c r="D1596"/>
      <c r="N1596"/>
      <c r="O1596"/>
    </row>
    <row r="1597" spans="3:15" x14ac:dyDescent="0.2">
      <c r="C1597"/>
      <c r="D1597"/>
      <c r="N1597"/>
      <c r="O1597"/>
    </row>
    <row r="1598" spans="3:15" x14ac:dyDescent="0.2">
      <c r="C1598"/>
      <c r="D1598"/>
      <c r="N1598"/>
      <c r="O1598"/>
    </row>
    <row r="1599" spans="3:15" x14ac:dyDescent="0.2">
      <c r="C1599"/>
      <c r="D1599"/>
      <c r="N1599"/>
      <c r="O1599"/>
    </row>
    <row r="1600" spans="3:15" x14ac:dyDescent="0.2">
      <c r="C1600"/>
      <c r="D1600"/>
      <c r="N1600"/>
      <c r="O1600"/>
    </row>
    <row r="1601" spans="3:15" x14ac:dyDescent="0.2">
      <c r="C1601"/>
      <c r="D1601"/>
      <c r="N1601"/>
      <c r="O1601"/>
    </row>
    <row r="1602" spans="3:15" x14ac:dyDescent="0.2">
      <c r="C1602"/>
      <c r="D1602"/>
      <c r="N1602"/>
      <c r="O1602"/>
    </row>
    <row r="1603" spans="3:15" x14ac:dyDescent="0.2">
      <c r="C1603"/>
      <c r="D1603"/>
      <c r="N1603"/>
      <c r="O1603"/>
    </row>
    <row r="1604" spans="3:15" x14ac:dyDescent="0.2">
      <c r="C1604"/>
      <c r="D1604"/>
      <c r="N1604"/>
      <c r="O1604"/>
    </row>
    <row r="1605" spans="3:15" x14ac:dyDescent="0.2">
      <c r="C1605"/>
      <c r="D1605"/>
      <c r="N1605"/>
      <c r="O1605"/>
    </row>
    <row r="1606" spans="3:15" x14ac:dyDescent="0.2">
      <c r="C1606"/>
      <c r="D1606"/>
      <c r="N1606"/>
      <c r="O1606"/>
    </row>
    <row r="1607" spans="3:15" x14ac:dyDescent="0.2">
      <c r="C1607"/>
      <c r="D1607"/>
      <c r="N1607"/>
      <c r="O1607"/>
    </row>
    <row r="1608" spans="3:15" x14ac:dyDescent="0.2">
      <c r="C1608"/>
      <c r="D1608"/>
      <c r="N1608"/>
      <c r="O1608"/>
    </row>
    <row r="1609" spans="3:15" x14ac:dyDescent="0.2">
      <c r="C1609"/>
      <c r="D1609"/>
      <c r="N1609"/>
      <c r="O1609"/>
    </row>
    <row r="1610" spans="3:15" x14ac:dyDescent="0.2">
      <c r="C1610"/>
      <c r="D1610"/>
      <c r="N1610"/>
      <c r="O1610"/>
    </row>
    <row r="1611" spans="3:15" x14ac:dyDescent="0.2">
      <c r="C1611"/>
      <c r="D1611"/>
      <c r="N1611"/>
      <c r="O1611"/>
    </row>
    <row r="1612" spans="3:15" x14ac:dyDescent="0.2">
      <c r="C1612"/>
      <c r="D1612"/>
      <c r="N1612"/>
      <c r="O1612"/>
    </row>
    <row r="1613" spans="3:15" x14ac:dyDescent="0.2">
      <c r="C1613"/>
      <c r="D1613"/>
      <c r="N1613"/>
      <c r="O1613"/>
    </row>
    <row r="1614" spans="3:15" x14ac:dyDescent="0.2">
      <c r="C1614"/>
      <c r="D1614"/>
      <c r="N1614"/>
      <c r="O1614"/>
    </row>
    <row r="1615" spans="3:15" x14ac:dyDescent="0.2">
      <c r="C1615"/>
      <c r="D1615"/>
      <c r="N1615"/>
      <c r="O1615"/>
    </row>
    <row r="1616" spans="3:15" x14ac:dyDescent="0.2">
      <c r="C1616"/>
      <c r="D1616"/>
      <c r="N1616"/>
      <c r="O1616"/>
    </row>
    <row r="1617" spans="3:15" x14ac:dyDescent="0.2">
      <c r="C1617"/>
      <c r="D1617"/>
      <c r="N1617"/>
      <c r="O1617"/>
    </row>
    <row r="1618" spans="3:15" x14ac:dyDescent="0.2">
      <c r="C1618"/>
      <c r="D1618"/>
      <c r="N1618"/>
      <c r="O1618"/>
    </row>
    <row r="1619" spans="3:15" x14ac:dyDescent="0.2">
      <c r="C1619"/>
      <c r="D1619"/>
      <c r="N1619"/>
      <c r="O1619"/>
    </row>
    <row r="1620" spans="3:15" x14ac:dyDescent="0.2">
      <c r="C1620"/>
      <c r="D1620"/>
      <c r="N1620"/>
      <c r="O1620"/>
    </row>
    <row r="1621" spans="3:15" x14ac:dyDescent="0.2">
      <c r="C1621"/>
      <c r="D1621"/>
      <c r="N1621"/>
      <c r="O1621"/>
    </row>
    <row r="1622" spans="3:15" x14ac:dyDescent="0.2">
      <c r="C1622"/>
      <c r="D1622"/>
      <c r="N1622"/>
      <c r="O1622"/>
    </row>
    <row r="1623" spans="3:15" x14ac:dyDescent="0.2">
      <c r="C1623"/>
      <c r="D1623"/>
      <c r="N1623"/>
      <c r="O1623"/>
    </row>
    <row r="1624" spans="3:15" x14ac:dyDescent="0.2">
      <c r="C1624"/>
      <c r="D1624"/>
      <c r="N1624"/>
      <c r="O1624"/>
    </row>
    <row r="1625" spans="3:15" x14ac:dyDescent="0.2">
      <c r="C1625"/>
      <c r="D1625"/>
      <c r="N1625"/>
      <c r="O1625"/>
    </row>
    <row r="1626" spans="3:15" x14ac:dyDescent="0.2">
      <c r="C1626"/>
      <c r="D1626"/>
      <c r="N1626"/>
      <c r="O1626"/>
    </row>
    <row r="1627" spans="3:15" x14ac:dyDescent="0.2">
      <c r="C1627"/>
      <c r="D1627"/>
      <c r="N1627"/>
      <c r="O1627"/>
    </row>
    <row r="1628" spans="3:15" x14ac:dyDescent="0.2">
      <c r="C1628"/>
      <c r="D1628"/>
      <c r="N1628"/>
      <c r="O1628"/>
    </row>
    <row r="1629" spans="3:15" x14ac:dyDescent="0.2">
      <c r="C1629"/>
      <c r="D1629"/>
      <c r="N1629"/>
      <c r="O1629"/>
    </row>
    <row r="1630" spans="3:15" x14ac:dyDescent="0.2">
      <c r="C1630"/>
      <c r="D1630"/>
      <c r="N1630"/>
      <c r="O1630"/>
    </row>
    <row r="1631" spans="3:15" x14ac:dyDescent="0.2">
      <c r="C1631"/>
      <c r="D1631"/>
      <c r="N1631"/>
      <c r="O1631"/>
    </row>
    <row r="1632" spans="3:15" x14ac:dyDescent="0.2">
      <c r="C1632"/>
      <c r="D1632"/>
      <c r="N1632"/>
      <c r="O1632"/>
    </row>
    <row r="1633" spans="3:15" x14ac:dyDescent="0.2">
      <c r="C1633"/>
      <c r="D1633"/>
      <c r="N1633"/>
      <c r="O1633"/>
    </row>
    <row r="1634" spans="3:15" x14ac:dyDescent="0.2">
      <c r="C1634"/>
      <c r="D1634"/>
      <c r="N1634"/>
      <c r="O1634"/>
    </row>
    <row r="1635" spans="3:15" x14ac:dyDescent="0.2">
      <c r="C1635"/>
      <c r="D1635"/>
      <c r="N1635"/>
      <c r="O1635"/>
    </row>
    <row r="1636" spans="3:15" x14ac:dyDescent="0.2">
      <c r="C1636"/>
      <c r="D1636"/>
      <c r="N1636"/>
      <c r="O1636"/>
    </row>
    <row r="1637" spans="3:15" x14ac:dyDescent="0.2">
      <c r="C1637"/>
      <c r="D1637"/>
      <c r="N1637"/>
      <c r="O1637"/>
    </row>
    <row r="1638" spans="3:15" x14ac:dyDescent="0.2">
      <c r="C1638"/>
      <c r="D1638"/>
      <c r="N1638"/>
      <c r="O1638"/>
    </row>
    <row r="1639" spans="3:15" x14ac:dyDescent="0.2">
      <c r="C1639"/>
      <c r="D1639"/>
      <c r="N1639"/>
      <c r="O1639"/>
    </row>
    <row r="1640" spans="3:15" x14ac:dyDescent="0.2">
      <c r="C1640"/>
      <c r="D1640"/>
      <c r="N1640"/>
      <c r="O1640"/>
    </row>
    <row r="1641" spans="3:15" x14ac:dyDescent="0.2">
      <c r="C1641"/>
      <c r="D1641"/>
      <c r="N1641"/>
      <c r="O1641"/>
    </row>
    <row r="1642" spans="3:15" x14ac:dyDescent="0.2">
      <c r="C1642"/>
      <c r="D1642"/>
      <c r="N1642"/>
      <c r="O1642"/>
    </row>
    <row r="1643" spans="3:15" x14ac:dyDescent="0.2">
      <c r="C1643"/>
      <c r="D1643"/>
      <c r="N1643"/>
      <c r="O1643"/>
    </row>
    <row r="1644" spans="3:15" x14ac:dyDescent="0.2">
      <c r="C1644"/>
      <c r="D1644"/>
      <c r="N1644"/>
      <c r="O1644"/>
    </row>
    <row r="1645" spans="3:15" x14ac:dyDescent="0.2">
      <c r="C1645"/>
      <c r="D1645"/>
      <c r="N1645"/>
      <c r="O1645"/>
    </row>
    <row r="1646" spans="3:15" x14ac:dyDescent="0.2">
      <c r="C1646"/>
      <c r="D1646"/>
      <c r="N1646"/>
      <c r="O1646"/>
    </row>
    <row r="1647" spans="3:15" x14ac:dyDescent="0.2">
      <c r="C1647"/>
      <c r="D1647"/>
      <c r="N1647"/>
      <c r="O1647"/>
    </row>
    <row r="1648" spans="3:15" x14ac:dyDescent="0.2">
      <c r="C1648"/>
      <c r="D1648"/>
      <c r="N1648"/>
      <c r="O1648"/>
    </row>
    <row r="1649" spans="3:15" x14ac:dyDescent="0.2">
      <c r="C1649"/>
      <c r="D1649"/>
      <c r="N1649"/>
      <c r="O1649"/>
    </row>
    <row r="1650" spans="3:15" x14ac:dyDescent="0.2">
      <c r="C1650"/>
      <c r="D1650"/>
      <c r="N1650"/>
      <c r="O1650"/>
    </row>
    <row r="1651" spans="3:15" x14ac:dyDescent="0.2">
      <c r="C1651"/>
      <c r="D1651"/>
      <c r="N1651"/>
      <c r="O1651"/>
    </row>
    <row r="1652" spans="3:15" x14ac:dyDescent="0.2">
      <c r="C1652"/>
      <c r="D1652"/>
      <c r="N1652"/>
      <c r="O1652"/>
    </row>
    <row r="1653" spans="3:15" x14ac:dyDescent="0.2">
      <c r="C1653"/>
      <c r="D1653"/>
      <c r="N1653"/>
      <c r="O1653"/>
    </row>
    <row r="1654" spans="3:15" x14ac:dyDescent="0.2">
      <c r="C1654"/>
      <c r="D1654"/>
      <c r="N1654"/>
      <c r="O1654"/>
    </row>
    <row r="1655" spans="3:15" x14ac:dyDescent="0.2">
      <c r="C1655"/>
      <c r="D1655"/>
      <c r="N1655"/>
      <c r="O1655"/>
    </row>
    <row r="1656" spans="3:15" x14ac:dyDescent="0.2">
      <c r="C1656"/>
      <c r="D1656"/>
      <c r="N1656"/>
      <c r="O1656"/>
    </row>
    <row r="1657" spans="3:15" x14ac:dyDescent="0.2">
      <c r="C1657"/>
      <c r="D1657"/>
      <c r="N1657"/>
      <c r="O1657"/>
    </row>
    <row r="1658" spans="3:15" x14ac:dyDescent="0.2">
      <c r="C1658"/>
      <c r="D1658"/>
      <c r="N1658"/>
      <c r="O1658"/>
    </row>
    <row r="1659" spans="3:15" x14ac:dyDescent="0.2">
      <c r="C1659"/>
      <c r="D1659"/>
      <c r="N1659"/>
      <c r="O1659"/>
    </row>
    <row r="1660" spans="3:15" x14ac:dyDescent="0.2">
      <c r="C1660"/>
      <c r="D1660"/>
      <c r="N1660"/>
      <c r="O1660"/>
    </row>
    <row r="1661" spans="3:15" x14ac:dyDescent="0.2">
      <c r="C1661"/>
      <c r="D1661"/>
      <c r="N1661"/>
      <c r="O1661"/>
    </row>
    <row r="1662" spans="3:15" x14ac:dyDescent="0.2">
      <c r="C1662"/>
      <c r="D1662"/>
      <c r="N1662"/>
      <c r="O1662"/>
    </row>
    <row r="1663" spans="3:15" x14ac:dyDescent="0.2">
      <c r="C1663"/>
      <c r="D1663"/>
      <c r="N1663"/>
      <c r="O1663"/>
    </row>
    <row r="1664" spans="3:15" x14ac:dyDescent="0.2">
      <c r="C1664"/>
      <c r="D1664"/>
      <c r="N1664"/>
      <c r="O1664"/>
    </row>
    <row r="1665" spans="3:15" x14ac:dyDescent="0.2">
      <c r="C1665"/>
      <c r="D1665"/>
      <c r="N1665"/>
      <c r="O1665"/>
    </row>
    <row r="1666" spans="3:15" x14ac:dyDescent="0.2">
      <c r="C1666"/>
      <c r="D1666"/>
      <c r="N1666"/>
      <c r="O1666"/>
    </row>
    <row r="1667" spans="3:15" x14ac:dyDescent="0.2">
      <c r="C1667"/>
      <c r="D1667"/>
      <c r="N1667"/>
      <c r="O1667"/>
    </row>
    <row r="1668" spans="3:15" x14ac:dyDescent="0.2">
      <c r="C1668"/>
      <c r="D1668"/>
      <c r="N1668"/>
      <c r="O1668"/>
    </row>
    <row r="1669" spans="3:15" x14ac:dyDescent="0.2">
      <c r="C1669"/>
      <c r="D1669"/>
      <c r="N1669"/>
      <c r="O1669"/>
    </row>
    <row r="1670" spans="3:15" x14ac:dyDescent="0.2">
      <c r="C1670"/>
      <c r="D1670"/>
      <c r="N1670"/>
      <c r="O1670"/>
    </row>
    <row r="1671" spans="3:15" x14ac:dyDescent="0.2">
      <c r="C1671"/>
      <c r="D1671"/>
      <c r="N1671"/>
      <c r="O1671"/>
    </row>
    <row r="1672" spans="3:15" x14ac:dyDescent="0.2">
      <c r="C1672"/>
      <c r="D1672"/>
      <c r="N1672"/>
      <c r="O1672"/>
    </row>
    <row r="1673" spans="3:15" x14ac:dyDescent="0.2">
      <c r="C1673"/>
      <c r="D1673"/>
      <c r="N1673"/>
      <c r="O1673"/>
    </row>
    <row r="1674" spans="3:15" x14ac:dyDescent="0.2">
      <c r="C1674"/>
      <c r="D1674"/>
      <c r="N1674"/>
      <c r="O1674"/>
    </row>
    <row r="1675" spans="3:15" x14ac:dyDescent="0.2">
      <c r="C1675"/>
      <c r="D1675"/>
      <c r="N1675"/>
      <c r="O1675"/>
    </row>
    <row r="1676" spans="3:15" x14ac:dyDescent="0.2">
      <c r="C1676"/>
      <c r="D1676"/>
      <c r="N1676"/>
      <c r="O1676"/>
    </row>
    <row r="1677" spans="3:15" x14ac:dyDescent="0.2">
      <c r="C1677"/>
      <c r="D1677"/>
      <c r="N1677"/>
      <c r="O1677"/>
    </row>
    <row r="1678" spans="3:15" x14ac:dyDescent="0.2">
      <c r="C1678"/>
      <c r="D1678"/>
      <c r="N1678"/>
      <c r="O1678"/>
    </row>
    <row r="1679" spans="3:15" x14ac:dyDescent="0.2">
      <c r="C1679"/>
      <c r="D1679"/>
      <c r="N1679"/>
      <c r="O1679"/>
    </row>
    <row r="1680" spans="3:15" x14ac:dyDescent="0.2">
      <c r="C1680"/>
      <c r="D1680"/>
      <c r="N1680"/>
      <c r="O1680"/>
    </row>
    <row r="1681" spans="3:15" x14ac:dyDescent="0.2">
      <c r="C1681"/>
      <c r="D1681"/>
      <c r="N1681"/>
      <c r="O1681"/>
    </row>
    <row r="1682" spans="3:15" x14ac:dyDescent="0.2">
      <c r="C1682"/>
      <c r="D1682"/>
      <c r="N1682"/>
      <c r="O1682"/>
    </row>
    <row r="1683" spans="3:15" x14ac:dyDescent="0.2">
      <c r="C1683"/>
      <c r="D1683"/>
      <c r="N1683"/>
      <c r="O1683"/>
    </row>
    <row r="1684" spans="3:15" x14ac:dyDescent="0.2">
      <c r="C1684"/>
      <c r="D1684"/>
      <c r="N1684"/>
      <c r="O1684"/>
    </row>
    <row r="1685" spans="3:15" x14ac:dyDescent="0.2">
      <c r="C1685"/>
      <c r="D1685"/>
      <c r="N1685"/>
      <c r="O1685"/>
    </row>
    <row r="1686" spans="3:15" x14ac:dyDescent="0.2">
      <c r="C1686"/>
      <c r="D1686"/>
      <c r="N1686"/>
      <c r="O1686"/>
    </row>
    <row r="1687" spans="3:15" x14ac:dyDescent="0.2">
      <c r="C1687"/>
      <c r="D1687"/>
      <c r="N1687"/>
      <c r="O1687"/>
    </row>
    <row r="1688" spans="3:15" x14ac:dyDescent="0.2">
      <c r="C1688"/>
      <c r="D1688"/>
      <c r="N1688"/>
      <c r="O1688"/>
    </row>
    <row r="1689" spans="3:15" x14ac:dyDescent="0.2">
      <c r="C1689"/>
      <c r="D1689"/>
      <c r="N1689"/>
      <c r="O1689"/>
    </row>
    <row r="1690" spans="3:15" x14ac:dyDescent="0.2">
      <c r="C1690"/>
      <c r="D1690"/>
      <c r="N1690"/>
      <c r="O1690"/>
    </row>
    <row r="1691" spans="3:15" x14ac:dyDescent="0.2">
      <c r="C1691"/>
      <c r="D1691"/>
      <c r="N1691"/>
      <c r="O1691"/>
    </row>
    <row r="1692" spans="3:15" x14ac:dyDescent="0.2">
      <c r="C1692"/>
      <c r="D1692"/>
      <c r="N1692"/>
      <c r="O1692"/>
    </row>
    <row r="1693" spans="3:15" x14ac:dyDescent="0.2">
      <c r="C1693"/>
      <c r="D1693"/>
      <c r="N1693"/>
      <c r="O1693"/>
    </row>
    <row r="1694" spans="3:15" x14ac:dyDescent="0.2">
      <c r="C1694"/>
      <c r="D1694"/>
      <c r="N1694"/>
      <c r="O1694"/>
    </row>
    <row r="1695" spans="3:15" x14ac:dyDescent="0.2">
      <c r="C1695"/>
      <c r="D1695"/>
      <c r="N1695"/>
      <c r="O1695"/>
    </row>
    <row r="1696" spans="3:15" x14ac:dyDescent="0.2">
      <c r="C1696"/>
      <c r="D1696"/>
      <c r="N1696"/>
      <c r="O1696"/>
    </row>
    <row r="1697" spans="3:15" x14ac:dyDescent="0.2">
      <c r="C1697"/>
      <c r="D1697"/>
      <c r="N1697"/>
      <c r="O1697"/>
    </row>
    <row r="1698" spans="3:15" x14ac:dyDescent="0.2">
      <c r="C1698"/>
      <c r="D1698"/>
      <c r="N1698"/>
      <c r="O1698"/>
    </row>
    <row r="1699" spans="3:15" x14ac:dyDescent="0.2">
      <c r="C1699"/>
      <c r="D1699"/>
      <c r="N1699"/>
      <c r="O1699"/>
    </row>
    <row r="1700" spans="3:15" x14ac:dyDescent="0.2">
      <c r="C1700"/>
      <c r="D1700"/>
      <c r="N1700"/>
      <c r="O1700"/>
    </row>
    <row r="1701" spans="3:15" x14ac:dyDescent="0.2">
      <c r="C1701"/>
      <c r="D1701"/>
      <c r="N1701"/>
      <c r="O1701"/>
    </row>
    <row r="1702" spans="3:15" x14ac:dyDescent="0.2">
      <c r="C1702"/>
      <c r="D1702"/>
      <c r="N1702"/>
      <c r="O1702"/>
    </row>
    <row r="1703" spans="3:15" x14ac:dyDescent="0.2">
      <c r="C1703"/>
      <c r="D1703"/>
      <c r="N1703"/>
      <c r="O1703"/>
    </row>
    <row r="1704" spans="3:15" x14ac:dyDescent="0.2">
      <c r="C1704"/>
      <c r="D1704"/>
      <c r="N1704"/>
      <c r="O1704"/>
    </row>
    <row r="1705" spans="3:15" x14ac:dyDescent="0.2">
      <c r="C1705"/>
      <c r="D1705"/>
      <c r="N1705"/>
      <c r="O1705"/>
    </row>
    <row r="1706" spans="3:15" x14ac:dyDescent="0.2">
      <c r="C1706"/>
      <c r="D1706"/>
      <c r="N1706"/>
      <c r="O1706"/>
    </row>
    <row r="1707" spans="3:15" x14ac:dyDescent="0.2">
      <c r="C1707"/>
      <c r="D1707"/>
      <c r="N1707"/>
      <c r="O1707"/>
    </row>
    <row r="1708" spans="3:15" x14ac:dyDescent="0.2">
      <c r="C1708"/>
      <c r="D1708"/>
      <c r="N1708"/>
      <c r="O1708"/>
    </row>
    <row r="1709" spans="3:15" x14ac:dyDescent="0.2">
      <c r="C1709"/>
      <c r="D1709"/>
      <c r="N1709"/>
      <c r="O1709"/>
    </row>
    <row r="1710" spans="3:15" x14ac:dyDescent="0.2">
      <c r="C1710"/>
      <c r="D1710"/>
      <c r="N1710"/>
      <c r="O1710"/>
    </row>
    <row r="1711" spans="3:15" x14ac:dyDescent="0.2">
      <c r="C1711"/>
      <c r="D1711"/>
      <c r="N1711"/>
      <c r="O1711"/>
    </row>
    <row r="1712" spans="3:15" x14ac:dyDescent="0.2">
      <c r="C1712"/>
      <c r="D1712"/>
      <c r="N1712"/>
      <c r="O1712"/>
    </row>
    <row r="1713" spans="3:15" x14ac:dyDescent="0.2">
      <c r="C1713"/>
      <c r="D1713"/>
      <c r="N1713"/>
      <c r="O1713"/>
    </row>
    <row r="1714" spans="3:15" x14ac:dyDescent="0.2">
      <c r="C1714"/>
      <c r="D1714"/>
      <c r="N1714"/>
      <c r="O1714"/>
    </row>
    <row r="1715" spans="3:15" x14ac:dyDescent="0.2">
      <c r="C1715"/>
      <c r="D1715"/>
      <c r="N1715"/>
      <c r="O1715"/>
    </row>
    <row r="1716" spans="3:15" x14ac:dyDescent="0.2">
      <c r="C1716"/>
      <c r="D1716"/>
      <c r="N1716"/>
      <c r="O1716"/>
    </row>
    <row r="1717" spans="3:15" x14ac:dyDescent="0.2">
      <c r="C1717"/>
      <c r="D1717"/>
      <c r="N1717"/>
      <c r="O1717"/>
    </row>
    <row r="1718" spans="3:15" x14ac:dyDescent="0.2">
      <c r="C1718"/>
      <c r="D1718"/>
      <c r="N1718"/>
      <c r="O1718"/>
    </row>
    <row r="1719" spans="3:15" x14ac:dyDescent="0.2">
      <c r="C1719"/>
      <c r="D1719"/>
      <c r="N1719"/>
      <c r="O1719"/>
    </row>
    <row r="1720" spans="3:15" x14ac:dyDescent="0.2">
      <c r="C1720"/>
      <c r="D1720"/>
      <c r="N1720"/>
      <c r="O1720"/>
    </row>
    <row r="1721" spans="3:15" x14ac:dyDescent="0.2">
      <c r="C1721"/>
      <c r="D1721"/>
      <c r="N1721"/>
      <c r="O1721"/>
    </row>
    <row r="1722" spans="3:15" x14ac:dyDescent="0.2">
      <c r="C1722"/>
      <c r="D1722"/>
      <c r="N1722"/>
      <c r="O1722"/>
    </row>
    <row r="1723" spans="3:15" x14ac:dyDescent="0.2">
      <c r="C1723"/>
      <c r="D1723"/>
      <c r="N1723"/>
      <c r="O1723"/>
    </row>
    <row r="1724" spans="3:15" x14ac:dyDescent="0.2">
      <c r="C1724"/>
      <c r="D1724"/>
      <c r="N1724"/>
      <c r="O1724"/>
    </row>
    <row r="1725" spans="3:15" x14ac:dyDescent="0.2">
      <c r="C1725"/>
      <c r="D1725"/>
      <c r="N1725"/>
      <c r="O1725"/>
    </row>
    <row r="1726" spans="3:15" x14ac:dyDescent="0.2">
      <c r="C1726"/>
      <c r="D1726"/>
      <c r="N1726"/>
      <c r="O1726"/>
    </row>
    <row r="1727" spans="3:15" x14ac:dyDescent="0.2">
      <c r="C1727"/>
      <c r="D1727"/>
      <c r="N1727"/>
      <c r="O1727"/>
    </row>
    <row r="1728" spans="3:15" x14ac:dyDescent="0.2">
      <c r="C1728"/>
      <c r="D1728"/>
      <c r="N1728"/>
      <c r="O1728"/>
    </row>
    <row r="1729" spans="3:15" x14ac:dyDescent="0.2">
      <c r="C1729"/>
      <c r="D1729"/>
      <c r="N1729"/>
      <c r="O1729"/>
    </row>
    <row r="1730" spans="3:15" x14ac:dyDescent="0.2">
      <c r="C1730"/>
      <c r="D1730"/>
      <c r="N1730"/>
      <c r="O1730"/>
    </row>
    <row r="1731" spans="3:15" x14ac:dyDescent="0.2">
      <c r="C1731"/>
      <c r="D1731"/>
      <c r="N1731"/>
      <c r="O1731"/>
    </row>
    <row r="1732" spans="3:15" x14ac:dyDescent="0.2">
      <c r="C1732"/>
      <c r="D1732"/>
      <c r="N1732"/>
      <c r="O1732"/>
    </row>
    <row r="1733" spans="3:15" x14ac:dyDescent="0.2">
      <c r="C1733"/>
      <c r="D1733"/>
      <c r="N1733"/>
      <c r="O1733"/>
    </row>
    <row r="1734" spans="3:15" x14ac:dyDescent="0.2">
      <c r="C1734"/>
      <c r="D1734"/>
      <c r="N1734"/>
      <c r="O1734"/>
    </row>
    <row r="1735" spans="3:15" x14ac:dyDescent="0.2">
      <c r="C1735"/>
      <c r="D1735"/>
      <c r="N1735"/>
      <c r="O1735"/>
    </row>
    <row r="1736" spans="3:15" x14ac:dyDescent="0.2">
      <c r="C1736"/>
      <c r="D1736"/>
      <c r="N1736"/>
      <c r="O1736"/>
    </row>
    <row r="1737" spans="3:15" x14ac:dyDescent="0.2">
      <c r="C1737"/>
      <c r="D1737"/>
      <c r="N1737"/>
      <c r="O1737"/>
    </row>
    <row r="1738" spans="3:15" x14ac:dyDescent="0.2">
      <c r="C1738"/>
      <c r="D1738"/>
      <c r="N1738"/>
      <c r="O1738"/>
    </row>
    <row r="1739" spans="3:15" x14ac:dyDescent="0.2">
      <c r="C1739"/>
      <c r="D1739"/>
      <c r="N1739"/>
      <c r="O1739"/>
    </row>
    <row r="1740" spans="3:15" x14ac:dyDescent="0.2">
      <c r="C1740"/>
      <c r="D1740"/>
      <c r="N1740"/>
      <c r="O1740"/>
    </row>
    <row r="1741" spans="3:15" x14ac:dyDescent="0.2">
      <c r="C1741"/>
      <c r="D1741"/>
      <c r="N1741"/>
      <c r="O1741"/>
    </row>
    <row r="1742" spans="3:15" x14ac:dyDescent="0.2">
      <c r="C1742"/>
      <c r="D1742"/>
      <c r="N1742"/>
      <c r="O1742"/>
    </row>
    <row r="1743" spans="3:15" x14ac:dyDescent="0.2">
      <c r="C1743"/>
      <c r="D1743"/>
      <c r="N1743"/>
      <c r="O1743"/>
    </row>
    <row r="1744" spans="3:15" x14ac:dyDescent="0.2">
      <c r="C1744"/>
      <c r="D1744"/>
      <c r="N1744"/>
      <c r="O1744"/>
    </row>
    <row r="1745" spans="3:15" x14ac:dyDescent="0.2">
      <c r="C1745"/>
      <c r="D1745"/>
      <c r="N1745"/>
      <c r="O1745"/>
    </row>
    <row r="1746" spans="3:15" x14ac:dyDescent="0.2">
      <c r="C1746"/>
      <c r="D1746"/>
      <c r="N1746"/>
      <c r="O1746"/>
    </row>
    <row r="1747" spans="3:15" x14ac:dyDescent="0.2">
      <c r="C1747"/>
      <c r="D1747"/>
      <c r="N1747"/>
      <c r="O1747"/>
    </row>
    <row r="1748" spans="3:15" x14ac:dyDescent="0.2">
      <c r="C1748"/>
      <c r="D1748"/>
      <c r="N1748"/>
      <c r="O1748"/>
    </row>
    <row r="1749" spans="3:15" x14ac:dyDescent="0.2">
      <c r="C1749"/>
      <c r="D1749"/>
      <c r="N1749"/>
      <c r="O1749"/>
    </row>
    <row r="1750" spans="3:15" x14ac:dyDescent="0.2">
      <c r="C1750"/>
      <c r="D1750"/>
      <c r="N1750"/>
      <c r="O1750"/>
    </row>
    <row r="1751" spans="3:15" x14ac:dyDescent="0.2">
      <c r="C1751"/>
      <c r="D1751"/>
      <c r="N1751"/>
      <c r="O1751"/>
    </row>
    <row r="1752" spans="3:15" x14ac:dyDescent="0.2">
      <c r="C1752"/>
      <c r="D1752"/>
      <c r="N1752"/>
      <c r="O1752"/>
    </row>
    <row r="1753" spans="3:15" x14ac:dyDescent="0.2">
      <c r="C1753"/>
      <c r="D1753"/>
      <c r="N1753"/>
      <c r="O1753"/>
    </row>
    <row r="1754" spans="3:15" x14ac:dyDescent="0.2">
      <c r="C1754"/>
      <c r="D1754"/>
      <c r="N1754"/>
      <c r="O1754"/>
    </row>
    <row r="1755" spans="3:15" x14ac:dyDescent="0.2">
      <c r="C1755"/>
      <c r="D1755"/>
      <c r="N1755"/>
      <c r="O1755"/>
    </row>
    <row r="1756" spans="3:15" x14ac:dyDescent="0.2">
      <c r="C1756"/>
      <c r="D1756"/>
      <c r="N1756"/>
      <c r="O1756"/>
    </row>
    <row r="1757" spans="3:15" x14ac:dyDescent="0.2">
      <c r="C1757"/>
      <c r="D1757"/>
      <c r="N1757"/>
      <c r="O1757"/>
    </row>
    <row r="1758" spans="3:15" x14ac:dyDescent="0.2">
      <c r="C1758"/>
      <c r="D1758"/>
      <c r="N1758"/>
      <c r="O1758"/>
    </row>
    <row r="1759" spans="3:15" x14ac:dyDescent="0.2">
      <c r="C1759"/>
      <c r="D1759"/>
      <c r="N1759"/>
      <c r="O1759"/>
    </row>
    <row r="1760" spans="3:15" x14ac:dyDescent="0.2">
      <c r="C1760"/>
      <c r="D1760"/>
      <c r="N1760"/>
      <c r="O1760"/>
    </row>
    <row r="1761" spans="3:15" x14ac:dyDescent="0.2">
      <c r="C1761"/>
      <c r="D1761"/>
      <c r="N1761"/>
      <c r="O1761"/>
    </row>
    <row r="1762" spans="3:15" x14ac:dyDescent="0.2">
      <c r="C1762"/>
      <c r="D1762"/>
      <c r="N1762"/>
      <c r="O1762"/>
    </row>
    <row r="1763" spans="3:15" x14ac:dyDescent="0.2">
      <c r="C1763"/>
      <c r="D1763"/>
      <c r="N1763"/>
      <c r="O1763"/>
    </row>
    <row r="1764" spans="3:15" x14ac:dyDescent="0.2">
      <c r="C1764"/>
      <c r="D1764"/>
      <c r="N1764"/>
      <c r="O1764"/>
    </row>
    <row r="1765" spans="3:15" x14ac:dyDescent="0.2">
      <c r="C1765"/>
      <c r="D1765"/>
      <c r="N1765"/>
      <c r="O1765"/>
    </row>
    <row r="1766" spans="3:15" x14ac:dyDescent="0.2">
      <c r="C1766"/>
      <c r="D1766"/>
      <c r="N1766"/>
      <c r="O1766"/>
    </row>
    <row r="1767" spans="3:15" x14ac:dyDescent="0.2">
      <c r="C1767"/>
      <c r="D1767"/>
      <c r="N1767"/>
      <c r="O1767"/>
    </row>
    <row r="1768" spans="3:15" x14ac:dyDescent="0.2">
      <c r="C1768"/>
      <c r="D1768"/>
      <c r="N1768"/>
      <c r="O1768"/>
    </row>
    <row r="1769" spans="3:15" x14ac:dyDescent="0.2">
      <c r="C1769"/>
      <c r="D1769"/>
      <c r="N1769"/>
      <c r="O1769"/>
    </row>
    <row r="1770" spans="3:15" x14ac:dyDescent="0.2">
      <c r="C1770"/>
      <c r="D1770"/>
      <c r="N1770"/>
      <c r="O1770"/>
    </row>
    <row r="1771" spans="3:15" x14ac:dyDescent="0.2">
      <c r="C1771"/>
      <c r="D1771"/>
      <c r="N1771"/>
      <c r="O1771"/>
    </row>
    <row r="1772" spans="3:15" x14ac:dyDescent="0.2">
      <c r="C1772"/>
      <c r="D1772"/>
      <c r="N1772"/>
      <c r="O1772"/>
    </row>
    <row r="1773" spans="3:15" x14ac:dyDescent="0.2">
      <c r="C1773"/>
      <c r="D1773"/>
      <c r="N1773"/>
      <c r="O1773"/>
    </row>
    <row r="1774" spans="3:15" x14ac:dyDescent="0.2">
      <c r="C1774"/>
      <c r="D1774"/>
      <c r="N1774"/>
      <c r="O1774"/>
    </row>
    <row r="1775" spans="3:15" x14ac:dyDescent="0.2">
      <c r="C1775"/>
      <c r="D1775"/>
      <c r="N1775"/>
      <c r="O1775"/>
    </row>
    <row r="1776" spans="3:15" x14ac:dyDescent="0.2">
      <c r="C1776"/>
      <c r="D1776"/>
      <c r="N1776"/>
      <c r="O1776"/>
    </row>
    <row r="1777" spans="3:15" x14ac:dyDescent="0.2">
      <c r="C1777"/>
      <c r="D1777"/>
      <c r="N1777"/>
      <c r="O1777"/>
    </row>
    <row r="1778" spans="3:15" x14ac:dyDescent="0.2">
      <c r="C1778"/>
      <c r="D1778"/>
      <c r="N1778"/>
      <c r="O1778"/>
    </row>
    <row r="1779" spans="3:15" x14ac:dyDescent="0.2">
      <c r="C1779"/>
      <c r="D1779"/>
      <c r="N1779"/>
      <c r="O1779"/>
    </row>
    <row r="1780" spans="3:15" x14ac:dyDescent="0.2">
      <c r="C1780"/>
      <c r="D1780"/>
      <c r="N1780"/>
      <c r="O1780"/>
    </row>
    <row r="1781" spans="3:15" x14ac:dyDescent="0.2">
      <c r="C1781"/>
      <c r="D1781"/>
      <c r="N1781"/>
      <c r="O1781"/>
    </row>
    <row r="1782" spans="3:15" x14ac:dyDescent="0.2">
      <c r="C1782"/>
      <c r="D1782"/>
      <c r="N1782"/>
      <c r="O1782"/>
    </row>
    <row r="1783" spans="3:15" x14ac:dyDescent="0.2">
      <c r="C1783"/>
      <c r="D1783"/>
      <c r="N1783"/>
      <c r="O1783"/>
    </row>
    <row r="1784" spans="3:15" x14ac:dyDescent="0.2">
      <c r="C1784"/>
      <c r="D1784"/>
      <c r="N1784"/>
      <c r="O1784"/>
    </row>
    <row r="1785" spans="3:15" x14ac:dyDescent="0.2">
      <c r="C1785"/>
      <c r="D1785"/>
      <c r="N1785"/>
      <c r="O1785"/>
    </row>
    <row r="1786" spans="3:15" x14ac:dyDescent="0.2">
      <c r="C1786"/>
      <c r="D1786"/>
      <c r="N1786"/>
      <c r="O1786"/>
    </row>
    <row r="1787" spans="3:15" x14ac:dyDescent="0.2">
      <c r="C1787"/>
      <c r="D1787"/>
      <c r="N1787"/>
      <c r="O1787"/>
    </row>
    <row r="1788" spans="3:15" x14ac:dyDescent="0.2">
      <c r="C1788"/>
      <c r="D1788"/>
      <c r="N1788"/>
      <c r="O1788"/>
    </row>
    <row r="1789" spans="3:15" x14ac:dyDescent="0.2">
      <c r="C1789"/>
      <c r="D1789"/>
      <c r="N1789"/>
      <c r="O1789"/>
    </row>
    <row r="1790" spans="3:15" x14ac:dyDescent="0.2">
      <c r="C1790"/>
      <c r="D1790"/>
      <c r="N1790"/>
      <c r="O1790"/>
    </row>
    <row r="1791" spans="3:15" x14ac:dyDescent="0.2">
      <c r="C1791"/>
      <c r="D1791"/>
      <c r="N1791"/>
      <c r="O1791"/>
    </row>
    <row r="1792" spans="3:15" x14ac:dyDescent="0.2">
      <c r="C1792"/>
      <c r="D1792"/>
      <c r="N1792"/>
      <c r="O1792"/>
    </row>
    <row r="1793" spans="3:15" x14ac:dyDescent="0.2">
      <c r="C1793"/>
      <c r="D1793"/>
      <c r="N1793"/>
      <c r="O1793"/>
    </row>
    <row r="1794" spans="3:15" x14ac:dyDescent="0.2">
      <c r="C1794"/>
      <c r="D1794"/>
      <c r="N1794"/>
      <c r="O1794"/>
    </row>
    <row r="1795" spans="3:15" x14ac:dyDescent="0.2">
      <c r="C1795"/>
      <c r="D1795"/>
      <c r="N1795"/>
      <c r="O1795"/>
    </row>
    <row r="1796" spans="3:15" x14ac:dyDescent="0.2">
      <c r="C1796"/>
      <c r="D1796"/>
      <c r="N1796"/>
      <c r="O1796"/>
    </row>
    <row r="1797" spans="3:15" x14ac:dyDescent="0.2">
      <c r="C1797"/>
      <c r="D1797"/>
      <c r="N1797"/>
      <c r="O1797"/>
    </row>
    <row r="1798" spans="3:15" x14ac:dyDescent="0.2">
      <c r="C1798"/>
      <c r="D1798"/>
      <c r="N1798"/>
      <c r="O1798"/>
    </row>
    <row r="1799" spans="3:15" x14ac:dyDescent="0.2">
      <c r="C1799"/>
      <c r="D1799"/>
      <c r="N1799"/>
      <c r="O1799"/>
    </row>
    <row r="1800" spans="3:15" x14ac:dyDescent="0.2">
      <c r="C1800"/>
      <c r="D1800"/>
      <c r="N1800"/>
      <c r="O1800"/>
    </row>
    <row r="1801" spans="3:15" x14ac:dyDescent="0.2">
      <c r="C1801"/>
      <c r="D1801"/>
      <c r="N1801"/>
      <c r="O1801"/>
    </row>
    <row r="1802" spans="3:15" x14ac:dyDescent="0.2">
      <c r="C1802"/>
      <c r="D1802"/>
      <c r="N1802"/>
      <c r="O1802"/>
    </row>
    <row r="1803" spans="3:15" x14ac:dyDescent="0.2">
      <c r="C1803"/>
      <c r="D1803"/>
      <c r="N1803"/>
      <c r="O1803"/>
    </row>
    <row r="1804" spans="3:15" x14ac:dyDescent="0.2">
      <c r="C1804"/>
      <c r="D1804"/>
      <c r="N1804"/>
      <c r="O1804"/>
    </row>
    <row r="1805" spans="3:15" x14ac:dyDescent="0.2">
      <c r="C1805"/>
      <c r="D1805"/>
      <c r="N1805"/>
      <c r="O1805"/>
    </row>
    <row r="1806" spans="3:15" x14ac:dyDescent="0.2">
      <c r="C1806"/>
      <c r="D1806"/>
      <c r="N1806"/>
      <c r="O1806"/>
    </row>
    <row r="1807" spans="3:15" x14ac:dyDescent="0.2">
      <c r="C1807"/>
      <c r="D1807"/>
      <c r="N1807"/>
      <c r="O1807"/>
    </row>
    <row r="1808" spans="3:15" x14ac:dyDescent="0.2">
      <c r="C1808"/>
      <c r="D1808"/>
      <c r="N1808"/>
      <c r="O1808"/>
    </row>
    <row r="1809" spans="3:15" x14ac:dyDescent="0.2">
      <c r="C1809"/>
      <c r="D1809"/>
      <c r="N1809"/>
      <c r="O1809"/>
    </row>
    <row r="1810" spans="3:15" x14ac:dyDescent="0.2">
      <c r="C1810"/>
      <c r="D1810"/>
      <c r="N1810"/>
      <c r="O1810"/>
    </row>
    <row r="1811" spans="3:15" x14ac:dyDescent="0.2">
      <c r="C1811"/>
      <c r="D1811"/>
      <c r="N1811"/>
      <c r="O1811"/>
    </row>
    <row r="1812" spans="3:15" x14ac:dyDescent="0.2">
      <c r="C1812"/>
      <c r="D1812"/>
      <c r="N1812"/>
      <c r="O1812"/>
    </row>
    <row r="1813" spans="3:15" x14ac:dyDescent="0.2">
      <c r="C1813"/>
      <c r="D1813"/>
      <c r="N1813"/>
      <c r="O1813"/>
    </row>
    <row r="1814" spans="3:15" x14ac:dyDescent="0.2">
      <c r="C1814"/>
      <c r="D1814"/>
      <c r="N1814"/>
      <c r="O1814"/>
    </row>
    <row r="1815" spans="3:15" x14ac:dyDescent="0.2">
      <c r="C1815"/>
      <c r="D1815"/>
      <c r="N1815"/>
      <c r="O1815"/>
    </row>
    <row r="1816" spans="3:15" x14ac:dyDescent="0.2">
      <c r="C1816"/>
      <c r="D1816"/>
      <c r="N1816"/>
      <c r="O1816"/>
    </row>
    <row r="1817" spans="3:15" x14ac:dyDescent="0.2">
      <c r="C1817"/>
      <c r="D1817"/>
      <c r="N1817"/>
      <c r="O1817"/>
    </row>
    <row r="1818" spans="3:15" x14ac:dyDescent="0.2">
      <c r="C1818"/>
      <c r="D1818"/>
      <c r="N1818"/>
      <c r="O1818"/>
    </row>
    <row r="1819" spans="3:15" x14ac:dyDescent="0.2">
      <c r="C1819"/>
      <c r="D1819"/>
      <c r="N1819"/>
      <c r="O1819"/>
    </row>
    <row r="1820" spans="3:15" x14ac:dyDescent="0.2">
      <c r="C1820"/>
      <c r="D1820"/>
      <c r="N1820"/>
      <c r="O1820"/>
    </row>
    <row r="1821" spans="3:15" x14ac:dyDescent="0.2">
      <c r="C1821"/>
      <c r="D1821"/>
      <c r="N1821"/>
      <c r="O1821"/>
    </row>
    <row r="1822" spans="3:15" x14ac:dyDescent="0.2">
      <c r="C1822"/>
      <c r="D1822"/>
      <c r="N1822"/>
      <c r="O1822"/>
    </row>
    <row r="1823" spans="3:15" x14ac:dyDescent="0.2">
      <c r="C1823"/>
      <c r="D1823"/>
      <c r="N1823"/>
      <c r="O1823"/>
    </row>
    <row r="1824" spans="3:15" x14ac:dyDescent="0.2">
      <c r="C1824"/>
      <c r="D1824"/>
      <c r="N1824"/>
      <c r="O1824"/>
    </row>
    <row r="1825" spans="3:15" x14ac:dyDescent="0.2">
      <c r="C1825"/>
      <c r="D1825"/>
      <c r="N1825"/>
      <c r="O1825"/>
    </row>
    <row r="1826" spans="3:15" x14ac:dyDescent="0.2">
      <c r="C1826"/>
      <c r="D1826"/>
      <c r="N1826"/>
      <c r="O1826"/>
    </row>
    <row r="1827" spans="3:15" x14ac:dyDescent="0.2">
      <c r="C1827"/>
      <c r="D1827"/>
      <c r="N1827"/>
      <c r="O1827"/>
    </row>
    <row r="1828" spans="3:15" x14ac:dyDescent="0.2">
      <c r="C1828"/>
      <c r="D1828"/>
      <c r="N1828"/>
      <c r="O1828"/>
    </row>
    <row r="1829" spans="3:15" x14ac:dyDescent="0.2">
      <c r="C1829"/>
      <c r="D1829"/>
      <c r="N1829"/>
      <c r="O1829"/>
    </row>
    <row r="1830" spans="3:15" x14ac:dyDescent="0.2">
      <c r="C1830"/>
      <c r="D1830"/>
      <c r="N1830"/>
      <c r="O1830"/>
    </row>
    <row r="1831" spans="3:15" x14ac:dyDescent="0.2">
      <c r="C1831"/>
      <c r="D1831"/>
      <c r="N1831"/>
      <c r="O1831"/>
    </row>
    <row r="1832" spans="3:15" x14ac:dyDescent="0.2">
      <c r="C1832"/>
      <c r="D1832"/>
      <c r="N1832"/>
      <c r="O1832"/>
    </row>
    <row r="1833" spans="3:15" x14ac:dyDescent="0.2">
      <c r="C1833"/>
      <c r="D1833"/>
      <c r="N1833"/>
      <c r="O1833"/>
    </row>
    <row r="1834" spans="3:15" x14ac:dyDescent="0.2">
      <c r="C1834"/>
      <c r="D1834"/>
      <c r="N1834"/>
      <c r="O1834"/>
    </row>
    <row r="1835" spans="3:15" x14ac:dyDescent="0.2">
      <c r="C1835"/>
      <c r="D1835"/>
      <c r="N1835"/>
      <c r="O1835"/>
    </row>
    <row r="1836" spans="3:15" x14ac:dyDescent="0.2">
      <c r="C1836"/>
      <c r="D1836"/>
      <c r="N1836"/>
      <c r="O1836"/>
    </row>
    <row r="1837" spans="3:15" x14ac:dyDescent="0.2">
      <c r="C1837"/>
      <c r="D1837"/>
      <c r="N1837"/>
      <c r="O1837"/>
    </row>
    <row r="1838" spans="3:15" x14ac:dyDescent="0.2">
      <c r="C1838"/>
      <c r="D1838"/>
      <c r="N1838"/>
      <c r="O1838"/>
    </row>
    <row r="1839" spans="3:15" x14ac:dyDescent="0.2">
      <c r="C1839"/>
      <c r="D1839"/>
      <c r="N1839"/>
      <c r="O1839"/>
    </row>
    <row r="1840" spans="3:15" x14ac:dyDescent="0.2">
      <c r="C1840"/>
      <c r="D1840"/>
      <c r="N1840"/>
      <c r="O1840"/>
    </row>
    <row r="1841" spans="3:15" x14ac:dyDescent="0.2">
      <c r="C1841"/>
      <c r="D1841"/>
      <c r="N1841"/>
      <c r="O1841"/>
    </row>
    <row r="1842" spans="3:15" x14ac:dyDescent="0.2">
      <c r="C1842"/>
      <c r="D1842"/>
      <c r="N1842"/>
      <c r="O1842"/>
    </row>
    <row r="1843" spans="3:15" x14ac:dyDescent="0.2">
      <c r="C1843"/>
      <c r="D1843"/>
      <c r="N1843"/>
      <c r="O1843"/>
    </row>
    <row r="1844" spans="3:15" x14ac:dyDescent="0.2">
      <c r="C1844"/>
      <c r="D1844"/>
      <c r="N1844"/>
      <c r="O1844"/>
    </row>
    <row r="1845" spans="3:15" x14ac:dyDescent="0.2">
      <c r="C1845"/>
      <c r="D1845"/>
      <c r="N1845"/>
      <c r="O1845"/>
    </row>
    <row r="1846" spans="3:15" x14ac:dyDescent="0.2">
      <c r="C1846"/>
      <c r="D1846"/>
      <c r="N1846"/>
      <c r="O1846"/>
    </row>
    <row r="1847" spans="3:15" x14ac:dyDescent="0.2">
      <c r="C1847"/>
      <c r="D1847"/>
      <c r="N1847"/>
      <c r="O1847"/>
    </row>
    <row r="1848" spans="3:15" x14ac:dyDescent="0.2">
      <c r="C1848"/>
      <c r="D1848"/>
      <c r="N1848"/>
      <c r="O1848"/>
    </row>
    <row r="1849" spans="3:15" x14ac:dyDescent="0.2">
      <c r="C1849"/>
      <c r="D1849"/>
      <c r="N1849"/>
      <c r="O1849"/>
    </row>
    <row r="1850" spans="3:15" x14ac:dyDescent="0.2">
      <c r="C1850"/>
      <c r="D1850"/>
      <c r="N1850"/>
      <c r="O1850"/>
    </row>
    <row r="1851" spans="3:15" x14ac:dyDescent="0.2">
      <c r="C1851"/>
      <c r="D1851"/>
      <c r="N1851"/>
      <c r="O1851"/>
    </row>
    <row r="1852" spans="3:15" x14ac:dyDescent="0.2">
      <c r="C1852"/>
      <c r="D1852"/>
      <c r="N1852"/>
      <c r="O1852"/>
    </row>
    <row r="1853" spans="3:15" x14ac:dyDescent="0.2">
      <c r="C1853"/>
      <c r="D1853"/>
      <c r="N1853"/>
      <c r="O1853"/>
    </row>
    <row r="1854" spans="3:15" x14ac:dyDescent="0.2">
      <c r="C1854"/>
      <c r="D1854"/>
      <c r="N1854"/>
      <c r="O1854"/>
    </row>
    <row r="1855" spans="3:15" x14ac:dyDescent="0.2">
      <c r="C1855"/>
      <c r="D1855"/>
      <c r="N1855"/>
      <c r="O1855"/>
    </row>
    <row r="1856" spans="3:15" x14ac:dyDescent="0.2">
      <c r="C1856"/>
      <c r="D1856"/>
      <c r="N1856"/>
      <c r="O1856"/>
    </row>
    <row r="1857" spans="3:15" x14ac:dyDescent="0.2">
      <c r="C1857"/>
      <c r="D1857"/>
      <c r="N1857"/>
      <c r="O1857"/>
    </row>
    <row r="1858" spans="3:15" x14ac:dyDescent="0.2">
      <c r="C1858"/>
      <c r="D1858"/>
      <c r="N1858"/>
      <c r="O1858"/>
    </row>
    <row r="1859" spans="3:15" x14ac:dyDescent="0.2">
      <c r="C1859"/>
      <c r="D1859"/>
      <c r="N1859"/>
      <c r="O1859"/>
    </row>
    <row r="1860" spans="3:15" x14ac:dyDescent="0.2">
      <c r="C1860"/>
      <c r="D1860"/>
      <c r="N1860"/>
      <c r="O1860"/>
    </row>
    <row r="1861" spans="3:15" x14ac:dyDescent="0.2">
      <c r="C1861"/>
      <c r="D1861"/>
      <c r="N1861"/>
      <c r="O1861"/>
    </row>
    <row r="1862" spans="3:15" x14ac:dyDescent="0.2">
      <c r="C1862"/>
      <c r="D1862"/>
      <c r="N1862"/>
      <c r="O1862"/>
    </row>
    <row r="1863" spans="3:15" x14ac:dyDescent="0.2">
      <c r="C1863"/>
      <c r="D1863"/>
      <c r="N1863"/>
      <c r="O1863"/>
    </row>
    <row r="1864" spans="3:15" x14ac:dyDescent="0.2">
      <c r="C1864"/>
      <c r="D1864"/>
      <c r="N1864"/>
      <c r="O1864"/>
    </row>
    <row r="1865" spans="3:15" x14ac:dyDescent="0.2">
      <c r="C1865"/>
      <c r="D1865"/>
      <c r="N1865"/>
      <c r="O1865"/>
    </row>
    <row r="1866" spans="3:15" x14ac:dyDescent="0.2">
      <c r="C1866"/>
      <c r="D1866"/>
      <c r="N1866"/>
      <c r="O1866"/>
    </row>
    <row r="1867" spans="3:15" x14ac:dyDescent="0.2">
      <c r="C1867"/>
      <c r="D1867"/>
      <c r="N1867"/>
      <c r="O1867"/>
    </row>
    <row r="1868" spans="3:15" x14ac:dyDescent="0.2">
      <c r="C1868"/>
      <c r="D1868"/>
      <c r="N1868"/>
      <c r="O1868"/>
    </row>
    <row r="1869" spans="3:15" x14ac:dyDescent="0.2">
      <c r="C1869"/>
      <c r="D1869"/>
      <c r="N1869"/>
      <c r="O1869"/>
    </row>
    <row r="1870" spans="3:15" x14ac:dyDescent="0.2">
      <c r="C1870"/>
      <c r="D1870"/>
      <c r="N1870"/>
      <c r="O1870"/>
    </row>
    <row r="1871" spans="3:15" x14ac:dyDescent="0.2">
      <c r="C1871"/>
      <c r="D1871"/>
      <c r="N1871"/>
      <c r="O1871"/>
    </row>
    <row r="1872" spans="3:15" x14ac:dyDescent="0.2">
      <c r="C1872"/>
      <c r="D1872"/>
      <c r="N1872"/>
      <c r="O1872"/>
    </row>
    <row r="1873" spans="3:15" x14ac:dyDescent="0.2">
      <c r="C1873"/>
      <c r="D1873"/>
      <c r="N1873"/>
      <c r="O1873"/>
    </row>
    <row r="1874" spans="3:15" x14ac:dyDescent="0.2">
      <c r="C1874"/>
      <c r="D1874"/>
      <c r="N1874"/>
      <c r="O1874"/>
    </row>
    <row r="1875" spans="3:15" x14ac:dyDescent="0.2">
      <c r="C1875"/>
      <c r="D1875"/>
      <c r="N1875"/>
      <c r="O1875"/>
    </row>
    <row r="1876" spans="3:15" x14ac:dyDescent="0.2">
      <c r="C1876"/>
      <c r="D1876"/>
      <c r="N1876"/>
      <c r="O1876"/>
    </row>
    <row r="1877" spans="3:15" x14ac:dyDescent="0.2">
      <c r="C1877"/>
      <c r="D1877"/>
      <c r="N1877"/>
      <c r="O1877"/>
    </row>
    <row r="1878" spans="3:15" x14ac:dyDescent="0.2">
      <c r="C1878"/>
      <c r="D1878"/>
      <c r="N1878"/>
      <c r="O1878"/>
    </row>
    <row r="1879" spans="3:15" x14ac:dyDescent="0.2">
      <c r="C1879"/>
      <c r="D1879"/>
      <c r="N1879"/>
      <c r="O1879"/>
    </row>
    <row r="1880" spans="3:15" x14ac:dyDescent="0.2">
      <c r="C1880"/>
      <c r="D1880"/>
      <c r="N1880"/>
      <c r="O1880"/>
    </row>
    <row r="1881" spans="3:15" x14ac:dyDescent="0.2">
      <c r="C1881"/>
      <c r="D1881"/>
      <c r="N1881"/>
      <c r="O1881"/>
    </row>
    <row r="1882" spans="3:15" x14ac:dyDescent="0.2">
      <c r="C1882"/>
      <c r="D1882"/>
      <c r="N1882"/>
      <c r="O1882"/>
    </row>
    <row r="1883" spans="3:15" x14ac:dyDescent="0.2">
      <c r="C1883"/>
      <c r="D1883"/>
      <c r="N1883"/>
      <c r="O1883"/>
    </row>
    <row r="1884" spans="3:15" x14ac:dyDescent="0.2">
      <c r="C1884"/>
      <c r="D1884"/>
      <c r="N1884"/>
      <c r="O1884"/>
    </row>
    <row r="1885" spans="3:15" x14ac:dyDescent="0.2">
      <c r="C1885"/>
      <c r="D1885"/>
      <c r="N1885"/>
      <c r="O1885"/>
    </row>
    <row r="1886" spans="3:15" x14ac:dyDescent="0.2">
      <c r="C1886"/>
      <c r="D1886"/>
      <c r="N1886"/>
      <c r="O1886"/>
    </row>
    <row r="1887" spans="3:15" x14ac:dyDescent="0.2">
      <c r="C1887"/>
      <c r="D1887"/>
      <c r="N1887"/>
      <c r="O1887"/>
    </row>
    <row r="1888" spans="3:15" x14ac:dyDescent="0.2">
      <c r="C1888"/>
      <c r="D1888"/>
      <c r="N1888"/>
      <c r="O1888"/>
    </row>
    <row r="1889" spans="3:15" x14ac:dyDescent="0.2">
      <c r="C1889"/>
      <c r="D1889"/>
      <c r="N1889"/>
      <c r="O1889"/>
    </row>
    <row r="1890" spans="3:15" x14ac:dyDescent="0.2">
      <c r="C1890"/>
      <c r="D1890"/>
      <c r="N1890"/>
      <c r="O1890"/>
    </row>
    <row r="1891" spans="3:15" x14ac:dyDescent="0.2">
      <c r="C1891"/>
      <c r="D1891"/>
      <c r="N1891"/>
      <c r="O1891"/>
    </row>
    <row r="1892" spans="3:15" x14ac:dyDescent="0.2">
      <c r="C1892"/>
      <c r="D1892"/>
      <c r="N1892"/>
      <c r="O1892"/>
    </row>
    <row r="1893" spans="3:15" x14ac:dyDescent="0.2">
      <c r="C1893"/>
      <c r="D1893"/>
      <c r="N1893"/>
      <c r="O1893"/>
    </row>
    <row r="1894" spans="3:15" x14ac:dyDescent="0.2">
      <c r="C1894"/>
      <c r="D1894"/>
      <c r="N1894"/>
      <c r="O1894"/>
    </row>
    <row r="1895" spans="3:15" x14ac:dyDescent="0.2">
      <c r="C1895"/>
      <c r="D1895"/>
      <c r="N1895"/>
      <c r="O1895"/>
    </row>
    <row r="1896" spans="3:15" x14ac:dyDescent="0.2">
      <c r="C1896"/>
      <c r="D1896"/>
      <c r="N1896"/>
      <c r="O1896"/>
    </row>
    <row r="1897" spans="3:15" x14ac:dyDescent="0.2">
      <c r="C1897"/>
      <c r="D1897"/>
      <c r="N1897"/>
      <c r="O1897"/>
    </row>
    <row r="1898" spans="3:15" x14ac:dyDescent="0.2">
      <c r="C1898"/>
      <c r="D1898"/>
      <c r="N1898"/>
      <c r="O1898"/>
    </row>
    <row r="1899" spans="3:15" x14ac:dyDescent="0.2">
      <c r="C1899"/>
      <c r="D1899"/>
      <c r="N1899"/>
      <c r="O1899"/>
    </row>
    <row r="1900" spans="3:15" x14ac:dyDescent="0.2">
      <c r="C1900"/>
      <c r="D1900"/>
      <c r="N1900"/>
      <c r="O1900"/>
    </row>
    <row r="1901" spans="3:15" x14ac:dyDescent="0.2">
      <c r="C1901"/>
      <c r="D1901"/>
      <c r="N1901"/>
      <c r="O1901"/>
    </row>
    <row r="1902" spans="3:15" x14ac:dyDescent="0.2">
      <c r="C1902"/>
      <c r="D1902"/>
      <c r="N1902"/>
      <c r="O1902"/>
    </row>
    <row r="1903" spans="3:15" x14ac:dyDescent="0.2">
      <c r="C1903"/>
      <c r="D1903"/>
      <c r="N1903"/>
      <c r="O1903"/>
    </row>
    <row r="1904" spans="3:15" x14ac:dyDescent="0.2">
      <c r="C1904"/>
      <c r="D1904"/>
      <c r="N1904"/>
      <c r="O1904"/>
    </row>
    <row r="1905" spans="3:15" x14ac:dyDescent="0.2">
      <c r="C1905"/>
      <c r="D1905"/>
      <c r="N1905"/>
      <c r="O1905"/>
    </row>
    <row r="1906" spans="3:15" x14ac:dyDescent="0.2">
      <c r="C1906"/>
      <c r="D1906"/>
      <c r="N1906"/>
      <c r="O1906"/>
    </row>
    <row r="1907" spans="3:15" x14ac:dyDescent="0.2">
      <c r="C1907"/>
      <c r="D1907"/>
      <c r="N1907"/>
      <c r="O1907"/>
    </row>
    <row r="1908" spans="3:15" x14ac:dyDescent="0.2">
      <c r="C1908"/>
      <c r="D1908"/>
      <c r="N1908"/>
      <c r="O1908"/>
    </row>
    <row r="1909" spans="3:15" x14ac:dyDescent="0.2">
      <c r="C1909"/>
      <c r="D1909"/>
      <c r="N1909"/>
      <c r="O1909"/>
    </row>
    <row r="1910" spans="3:15" x14ac:dyDescent="0.2">
      <c r="C1910"/>
      <c r="D1910"/>
      <c r="N1910"/>
      <c r="O1910"/>
    </row>
    <row r="1911" spans="3:15" x14ac:dyDescent="0.2">
      <c r="C1911"/>
      <c r="D1911"/>
      <c r="N1911"/>
      <c r="O1911"/>
    </row>
    <row r="1912" spans="3:15" x14ac:dyDescent="0.2">
      <c r="C1912"/>
      <c r="D1912"/>
      <c r="N1912"/>
      <c r="O1912"/>
    </row>
    <row r="1913" spans="3:15" x14ac:dyDescent="0.2">
      <c r="C1913"/>
      <c r="D1913"/>
      <c r="N1913"/>
      <c r="O1913"/>
    </row>
    <row r="1914" spans="3:15" x14ac:dyDescent="0.2">
      <c r="C1914"/>
      <c r="D1914"/>
      <c r="N1914"/>
      <c r="O1914"/>
    </row>
    <row r="1915" spans="3:15" x14ac:dyDescent="0.2">
      <c r="C1915"/>
      <c r="D1915"/>
      <c r="N1915"/>
      <c r="O1915"/>
    </row>
    <row r="1916" spans="3:15" x14ac:dyDescent="0.2">
      <c r="C1916"/>
      <c r="D1916"/>
      <c r="N1916"/>
      <c r="O1916"/>
    </row>
    <row r="1917" spans="3:15" x14ac:dyDescent="0.2">
      <c r="C1917"/>
      <c r="D1917"/>
      <c r="N1917"/>
      <c r="O1917"/>
    </row>
    <row r="1918" spans="3:15" x14ac:dyDescent="0.2">
      <c r="C1918"/>
      <c r="D1918"/>
      <c r="N1918"/>
      <c r="O1918"/>
    </row>
    <row r="1919" spans="3:15" x14ac:dyDescent="0.2">
      <c r="C1919"/>
      <c r="D1919"/>
      <c r="N1919"/>
      <c r="O1919"/>
    </row>
    <row r="1920" spans="3:15" x14ac:dyDescent="0.2">
      <c r="C1920"/>
      <c r="D1920"/>
      <c r="N1920"/>
      <c r="O1920"/>
    </row>
    <row r="1921" spans="3:15" x14ac:dyDescent="0.2">
      <c r="C1921"/>
      <c r="D1921"/>
      <c r="N1921"/>
      <c r="O1921"/>
    </row>
    <row r="1922" spans="3:15" x14ac:dyDescent="0.2">
      <c r="C1922"/>
      <c r="D1922"/>
      <c r="N1922"/>
      <c r="O1922"/>
    </row>
    <row r="1923" spans="3:15" x14ac:dyDescent="0.2">
      <c r="C1923"/>
      <c r="D1923"/>
      <c r="N1923"/>
      <c r="O1923"/>
    </row>
    <row r="1924" spans="3:15" x14ac:dyDescent="0.2">
      <c r="C1924"/>
      <c r="D1924"/>
      <c r="N1924"/>
      <c r="O1924"/>
    </row>
    <row r="1925" spans="3:15" x14ac:dyDescent="0.2">
      <c r="C1925"/>
      <c r="D1925"/>
      <c r="N1925"/>
      <c r="O1925"/>
    </row>
    <row r="1926" spans="3:15" x14ac:dyDescent="0.2">
      <c r="C1926"/>
      <c r="D1926"/>
      <c r="N1926"/>
      <c r="O1926"/>
    </row>
    <row r="1927" spans="3:15" x14ac:dyDescent="0.2">
      <c r="C1927"/>
      <c r="D1927"/>
      <c r="N1927"/>
      <c r="O1927"/>
    </row>
    <row r="1928" spans="3:15" x14ac:dyDescent="0.2">
      <c r="C1928"/>
      <c r="D1928"/>
      <c r="N1928"/>
      <c r="O1928"/>
    </row>
    <row r="1929" spans="3:15" x14ac:dyDescent="0.2">
      <c r="C1929"/>
      <c r="D1929"/>
      <c r="N1929"/>
      <c r="O1929"/>
    </row>
    <row r="1930" spans="3:15" x14ac:dyDescent="0.2">
      <c r="C1930"/>
      <c r="D1930"/>
      <c r="N1930"/>
      <c r="O1930"/>
    </row>
    <row r="1931" spans="3:15" x14ac:dyDescent="0.2">
      <c r="C1931"/>
      <c r="D1931"/>
      <c r="N1931"/>
      <c r="O1931"/>
    </row>
    <row r="1932" spans="3:15" x14ac:dyDescent="0.2">
      <c r="C1932"/>
      <c r="D1932"/>
      <c r="N1932"/>
      <c r="O1932"/>
    </row>
    <row r="1933" spans="3:15" x14ac:dyDescent="0.2">
      <c r="C1933"/>
      <c r="D1933"/>
      <c r="N1933"/>
      <c r="O1933"/>
    </row>
    <row r="1934" spans="3:15" x14ac:dyDescent="0.2">
      <c r="C1934"/>
      <c r="D1934"/>
      <c r="N1934"/>
      <c r="O1934"/>
    </row>
    <row r="1935" spans="3:15" x14ac:dyDescent="0.2">
      <c r="C1935"/>
      <c r="D1935"/>
      <c r="N1935"/>
      <c r="O1935"/>
    </row>
    <row r="1936" spans="3:15" x14ac:dyDescent="0.2">
      <c r="C1936"/>
      <c r="D1936"/>
      <c r="N1936"/>
      <c r="O1936"/>
    </row>
    <row r="1937" spans="3:15" x14ac:dyDescent="0.2">
      <c r="C1937"/>
      <c r="D1937"/>
      <c r="N1937"/>
      <c r="O1937"/>
    </row>
    <row r="1938" spans="3:15" x14ac:dyDescent="0.2">
      <c r="C1938"/>
      <c r="D1938"/>
      <c r="N1938"/>
      <c r="O1938"/>
    </row>
    <row r="1939" spans="3:15" x14ac:dyDescent="0.2">
      <c r="C1939"/>
      <c r="D1939"/>
      <c r="N1939"/>
      <c r="O1939"/>
    </row>
    <row r="1940" spans="3:15" x14ac:dyDescent="0.2">
      <c r="C1940"/>
      <c r="D1940"/>
      <c r="N1940"/>
      <c r="O1940"/>
    </row>
    <row r="1941" spans="3:15" x14ac:dyDescent="0.2">
      <c r="C1941"/>
      <c r="D1941"/>
      <c r="N1941"/>
      <c r="O1941"/>
    </row>
    <row r="1942" spans="3:15" x14ac:dyDescent="0.2">
      <c r="C1942"/>
      <c r="D1942"/>
      <c r="N1942"/>
      <c r="O1942"/>
    </row>
    <row r="1943" spans="3:15" x14ac:dyDescent="0.2">
      <c r="C1943"/>
      <c r="D1943"/>
      <c r="N1943"/>
      <c r="O1943"/>
    </row>
    <row r="1944" spans="3:15" x14ac:dyDescent="0.2">
      <c r="C1944"/>
      <c r="D1944"/>
      <c r="N1944"/>
      <c r="O1944"/>
    </row>
    <row r="1945" spans="3:15" x14ac:dyDescent="0.2">
      <c r="C1945"/>
      <c r="D1945"/>
      <c r="N1945"/>
      <c r="O1945"/>
    </row>
    <row r="1946" spans="3:15" x14ac:dyDescent="0.2">
      <c r="C1946"/>
      <c r="D1946"/>
      <c r="N1946"/>
      <c r="O1946"/>
    </row>
    <row r="1947" spans="3:15" x14ac:dyDescent="0.2">
      <c r="C1947"/>
      <c r="D1947"/>
      <c r="N1947"/>
      <c r="O1947"/>
    </row>
    <row r="1948" spans="3:15" x14ac:dyDescent="0.2">
      <c r="C1948"/>
      <c r="D1948"/>
      <c r="N1948"/>
      <c r="O1948"/>
    </row>
    <row r="1949" spans="3:15" x14ac:dyDescent="0.2">
      <c r="C1949"/>
      <c r="D1949"/>
      <c r="N1949"/>
      <c r="O1949"/>
    </row>
    <row r="1950" spans="3:15" x14ac:dyDescent="0.2">
      <c r="C1950"/>
      <c r="D1950"/>
      <c r="N1950"/>
      <c r="O1950"/>
    </row>
    <row r="1951" spans="3:15" x14ac:dyDescent="0.2">
      <c r="C1951"/>
      <c r="D1951"/>
      <c r="N1951"/>
      <c r="O1951"/>
    </row>
    <row r="1952" spans="3:15" x14ac:dyDescent="0.2">
      <c r="C1952"/>
      <c r="D1952"/>
      <c r="N1952"/>
      <c r="O1952"/>
    </row>
    <row r="1953" spans="3:15" x14ac:dyDescent="0.2">
      <c r="C1953"/>
      <c r="D1953"/>
      <c r="N1953"/>
      <c r="O1953"/>
    </row>
    <row r="1954" spans="3:15" x14ac:dyDescent="0.2">
      <c r="C1954"/>
      <c r="D1954"/>
      <c r="N1954"/>
      <c r="O1954"/>
    </row>
    <row r="1955" spans="3:15" x14ac:dyDescent="0.2">
      <c r="C1955"/>
      <c r="D1955"/>
      <c r="N1955"/>
      <c r="O1955"/>
    </row>
    <row r="1956" spans="3:15" x14ac:dyDescent="0.2">
      <c r="C1956"/>
      <c r="D1956"/>
      <c r="N1956"/>
      <c r="O1956"/>
    </row>
    <row r="1957" spans="3:15" x14ac:dyDescent="0.2">
      <c r="C1957"/>
      <c r="D1957"/>
      <c r="N1957"/>
      <c r="O1957"/>
    </row>
    <row r="1958" spans="3:15" x14ac:dyDescent="0.2">
      <c r="C1958"/>
      <c r="D1958"/>
      <c r="N1958"/>
      <c r="O1958"/>
    </row>
    <row r="1959" spans="3:15" x14ac:dyDescent="0.2">
      <c r="C1959"/>
      <c r="D1959"/>
      <c r="N1959"/>
      <c r="O1959"/>
    </row>
    <row r="1960" spans="3:15" x14ac:dyDescent="0.2">
      <c r="C1960"/>
      <c r="D1960"/>
      <c r="N1960"/>
      <c r="O1960"/>
    </row>
    <row r="1961" spans="3:15" x14ac:dyDescent="0.2">
      <c r="C1961"/>
      <c r="D1961"/>
      <c r="N1961"/>
      <c r="O1961"/>
    </row>
    <row r="1962" spans="3:15" x14ac:dyDescent="0.2">
      <c r="C1962"/>
      <c r="D1962"/>
      <c r="N1962"/>
      <c r="O1962"/>
    </row>
    <row r="1963" spans="3:15" x14ac:dyDescent="0.2">
      <c r="C1963"/>
      <c r="D1963"/>
      <c r="N1963"/>
      <c r="O1963"/>
    </row>
    <row r="1964" spans="3:15" x14ac:dyDescent="0.2">
      <c r="C1964"/>
      <c r="D1964"/>
      <c r="N1964"/>
      <c r="O1964"/>
    </row>
    <row r="1965" spans="3:15" x14ac:dyDescent="0.2">
      <c r="C1965"/>
      <c r="D1965"/>
      <c r="N1965"/>
      <c r="O1965"/>
    </row>
    <row r="1966" spans="3:15" x14ac:dyDescent="0.2">
      <c r="C1966"/>
      <c r="D1966"/>
      <c r="N1966"/>
      <c r="O1966"/>
    </row>
    <row r="1967" spans="3:15" x14ac:dyDescent="0.2">
      <c r="C1967"/>
      <c r="D1967"/>
      <c r="N1967"/>
      <c r="O1967"/>
    </row>
    <row r="1968" spans="3:15" x14ac:dyDescent="0.2">
      <c r="C1968"/>
      <c r="D1968"/>
      <c r="N1968"/>
      <c r="O1968"/>
    </row>
    <row r="1969" spans="3:15" x14ac:dyDescent="0.2">
      <c r="C1969"/>
      <c r="D1969"/>
      <c r="N1969"/>
      <c r="O1969"/>
    </row>
    <row r="1970" spans="3:15" x14ac:dyDescent="0.2">
      <c r="C1970"/>
      <c r="D1970"/>
      <c r="N1970"/>
      <c r="O1970"/>
    </row>
    <row r="1971" spans="3:15" x14ac:dyDescent="0.2">
      <c r="C1971"/>
      <c r="D1971"/>
      <c r="N1971"/>
      <c r="O1971"/>
    </row>
    <row r="1972" spans="3:15" x14ac:dyDescent="0.2">
      <c r="C1972"/>
      <c r="D1972"/>
      <c r="N1972"/>
      <c r="O1972"/>
    </row>
    <row r="1973" spans="3:15" x14ac:dyDescent="0.2">
      <c r="C1973"/>
      <c r="D1973"/>
      <c r="N1973"/>
      <c r="O1973"/>
    </row>
    <row r="1974" spans="3:15" x14ac:dyDescent="0.2">
      <c r="C1974"/>
      <c r="D1974"/>
      <c r="N1974"/>
      <c r="O1974"/>
    </row>
    <row r="1975" spans="3:15" x14ac:dyDescent="0.2">
      <c r="C1975"/>
      <c r="D1975"/>
      <c r="N1975"/>
      <c r="O1975"/>
    </row>
    <row r="1976" spans="3:15" x14ac:dyDescent="0.2">
      <c r="C1976"/>
      <c r="D1976"/>
      <c r="N1976"/>
      <c r="O1976"/>
    </row>
    <row r="1977" spans="3:15" x14ac:dyDescent="0.2">
      <c r="C1977"/>
      <c r="D1977"/>
      <c r="N1977"/>
      <c r="O1977"/>
    </row>
    <row r="1978" spans="3:15" x14ac:dyDescent="0.2">
      <c r="C1978"/>
      <c r="D1978"/>
      <c r="N1978"/>
      <c r="O1978"/>
    </row>
    <row r="1979" spans="3:15" x14ac:dyDescent="0.2">
      <c r="C1979"/>
      <c r="D1979"/>
      <c r="N1979"/>
      <c r="O1979"/>
    </row>
    <row r="1980" spans="3:15" x14ac:dyDescent="0.2">
      <c r="C1980"/>
      <c r="D1980"/>
      <c r="N1980"/>
      <c r="O1980"/>
    </row>
    <row r="1981" spans="3:15" x14ac:dyDescent="0.2">
      <c r="C1981"/>
      <c r="D1981"/>
      <c r="N1981"/>
      <c r="O1981"/>
    </row>
    <row r="1982" spans="3:15" x14ac:dyDescent="0.2">
      <c r="C1982"/>
      <c r="D1982"/>
      <c r="N1982"/>
      <c r="O1982"/>
    </row>
    <row r="1983" spans="3:15" x14ac:dyDescent="0.2">
      <c r="C1983"/>
      <c r="D1983"/>
      <c r="N1983"/>
      <c r="O1983"/>
    </row>
    <row r="1984" spans="3:15" x14ac:dyDescent="0.2">
      <c r="C1984"/>
      <c r="D1984"/>
      <c r="N1984"/>
      <c r="O1984"/>
    </row>
    <row r="1985" spans="3:15" x14ac:dyDescent="0.2">
      <c r="C1985"/>
      <c r="D1985"/>
      <c r="N1985"/>
      <c r="O1985"/>
    </row>
    <row r="1986" spans="3:15" x14ac:dyDescent="0.2">
      <c r="C1986"/>
      <c r="D1986"/>
      <c r="N1986"/>
      <c r="O1986"/>
    </row>
    <row r="1987" spans="3:15" x14ac:dyDescent="0.2">
      <c r="C1987"/>
      <c r="D1987"/>
      <c r="N1987"/>
      <c r="O1987"/>
    </row>
    <row r="1988" spans="3:15" x14ac:dyDescent="0.2">
      <c r="C1988"/>
      <c r="D1988"/>
      <c r="N1988"/>
      <c r="O1988"/>
    </row>
    <row r="1989" spans="3:15" x14ac:dyDescent="0.2">
      <c r="C1989"/>
      <c r="D1989"/>
      <c r="N1989"/>
      <c r="O1989"/>
    </row>
    <row r="1990" spans="3:15" x14ac:dyDescent="0.2">
      <c r="C1990"/>
      <c r="D1990"/>
      <c r="N1990"/>
      <c r="O1990"/>
    </row>
    <row r="1991" spans="3:15" x14ac:dyDescent="0.2">
      <c r="C1991"/>
      <c r="D1991"/>
      <c r="N1991"/>
      <c r="O1991"/>
    </row>
    <row r="1992" spans="3:15" x14ac:dyDescent="0.2">
      <c r="C1992"/>
      <c r="D1992"/>
      <c r="N1992"/>
      <c r="O1992"/>
    </row>
    <row r="1993" spans="3:15" x14ac:dyDescent="0.2">
      <c r="C1993"/>
      <c r="D1993"/>
      <c r="N1993"/>
      <c r="O1993"/>
    </row>
    <row r="1994" spans="3:15" x14ac:dyDescent="0.2">
      <c r="C1994"/>
      <c r="D1994"/>
      <c r="N1994"/>
      <c r="O1994"/>
    </row>
    <row r="1995" spans="3:15" x14ac:dyDescent="0.2">
      <c r="C1995"/>
      <c r="D1995"/>
      <c r="N1995"/>
      <c r="O1995"/>
    </row>
    <row r="1996" spans="3:15" x14ac:dyDescent="0.2">
      <c r="C1996"/>
      <c r="D1996"/>
      <c r="N1996"/>
      <c r="O1996"/>
    </row>
    <row r="1997" spans="3:15" x14ac:dyDescent="0.2">
      <c r="C1997"/>
      <c r="D1997"/>
      <c r="N1997"/>
      <c r="O1997"/>
    </row>
    <row r="1998" spans="3:15" x14ac:dyDescent="0.2">
      <c r="C1998"/>
      <c r="D1998"/>
      <c r="N1998"/>
      <c r="O1998"/>
    </row>
    <row r="1999" spans="3:15" x14ac:dyDescent="0.2">
      <c r="C1999"/>
      <c r="D1999"/>
      <c r="N1999"/>
      <c r="O1999"/>
    </row>
    <row r="2000" spans="3:15" x14ac:dyDescent="0.2">
      <c r="C2000"/>
      <c r="D2000"/>
      <c r="N2000"/>
      <c r="O2000"/>
    </row>
    <row r="2001" spans="3:15" x14ac:dyDescent="0.2">
      <c r="C2001"/>
      <c r="D2001"/>
      <c r="N2001"/>
      <c r="O2001"/>
    </row>
    <row r="2002" spans="3:15" x14ac:dyDescent="0.2">
      <c r="C2002"/>
      <c r="D2002"/>
      <c r="N2002"/>
      <c r="O2002"/>
    </row>
    <row r="2003" spans="3:15" x14ac:dyDescent="0.2">
      <c r="C2003"/>
      <c r="D2003"/>
      <c r="N2003"/>
      <c r="O2003"/>
    </row>
    <row r="2004" spans="3:15" x14ac:dyDescent="0.2">
      <c r="C2004"/>
      <c r="D2004"/>
      <c r="N2004"/>
      <c r="O2004"/>
    </row>
    <row r="2005" spans="3:15" x14ac:dyDescent="0.2">
      <c r="C2005"/>
      <c r="D2005"/>
      <c r="N2005"/>
      <c r="O2005"/>
    </row>
    <row r="2006" spans="3:15" x14ac:dyDescent="0.2">
      <c r="C2006"/>
      <c r="D2006"/>
      <c r="N2006"/>
      <c r="O2006"/>
    </row>
    <row r="2007" spans="3:15" x14ac:dyDescent="0.2">
      <c r="C2007"/>
      <c r="D2007"/>
      <c r="N2007"/>
      <c r="O2007"/>
    </row>
    <row r="2008" spans="3:15" x14ac:dyDescent="0.2">
      <c r="C2008"/>
      <c r="D2008"/>
      <c r="N2008"/>
      <c r="O2008"/>
    </row>
    <row r="2009" spans="3:15" x14ac:dyDescent="0.2">
      <c r="C2009"/>
      <c r="D2009"/>
      <c r="N2009"/>
      <c r="O2009"/>
    </row>
    <row r="2010" spans="3:15" x14ac:dyDescent="0.2">
      <c r="C2010"/>
      <c r="D2010"/>
      <c r="N2010"/>
      <c r="O2010"/>
    </row>
    <row r="2011" spans="3:15" x14ac:dyDescent="0.2">
      <c r="C2011"/>
      <c r="D2011"/>
      <c r="N2011"/>
      <c r="O2011"/>
    </row>
    <row r="2012" spans="3:15" x14ac:dyDescent="0.2">
      <c r="C2012"/>
      <c r="D2012"/>
      <c r="N2012"/>
      <c r="O2012"/>
    </row>
    <row r="2013" spans="3:15" x14ac:dyDescent="0.2">
      <c r="C2013"/>
      <c r="D2013"/>
      <c r="N2013"/>
      <c r="O2013"/>
    </row>
    <row r="2014" spans="3:15" x14ac:dyDescent="0.2">
      <c r="C2014"/>
      <c r="D2014"/>
      <c r="N2014"/>
      <c r="O2014"/>
    </row>
    <row r="2015" spans="3:15" x14ac:dyDescent="0.2">
      <c r="C2015"/>
      <c r="D2015"/>
      <c r="N2015"/>
      <c r="O2015"/>
    </row>
    <row r="2016" spans="3:15" x14ac:dyDescent="0.2">
      <c r="C2016"/>
      <c r="D2016"/>
      <c r="N2016"/>
      <c r="O2016"/>
    </row>
    <row r="2017" spans="3:15" x14ac:dyDescent="0.2">
      <c r="C2017"/>
      <c r="D2017"/>
      <c r="N2017"/>
      <c r="O2017"/>
    </row>
    <row r="2018" spans="3:15" x14ac:dyDescent="0.2">
      <c r="C2018"/>
      <c r="D2018"/>
      <c r="N2018"/>
      <c r="O2018"/>
    </row>
    <row r="2019" spans="3:15" x14ac:dyDescent="0.2">
      <c r="C2019"/>
      <c r="D2019"/>
      <c r="N2019"/>
      <c r="O2019"/>
    </row>
    <row r="2020" spans="3:15" x14ac:dyDescent="0.2">
      <c r="C2020"/>
      <c r="D2020"/>
      <c r="N2020"/>
      <c r="O2020"/>
    </row>
    <row r="2021" spans="3:15" x14ac:dyDescent="0.2">
      <c r="C2021"/>
      <c r="D2021"/>
      <c r="N2021"/>
      <c r="O2021"/>
    </row>
    <row r="2022" spans="3:15" x14ac:dyDescent="0.2">
      <c r="C2022"/>
      <c r="D2022"/>
      <c r="N2022"/>
      <c r="O2022"/>
    </row>
    <row r="2023" spans="3:15" x14ac:dyDescent="0.2">
      <c r="C2023"/>
      <c r="D2023"/>
      <c r="N2023"/>
      <c r="O2023"/>
    </row>
    <row r="2024" spans="3:15" x14ac:dyDescent="0.2">
      <c r="C2024"/>
      <c r="D2024"/>
      <c r="N2024"/>
      <c r="O2024"/>
    </row>
    <row r="2025" spans="3:15" x14ac:dyDescent="0.2">
      <c r="C2025"/>
      <c r="D2025"/>
      <c r="N2025"/>
      <c r="O2025"/>
    </row>
    <row r="2026" spans="3:15" x14ac:dyDescent="0.2">
      <c r="C2026"/>
      <c r="D2026"/>
      <c r="N2026"/>
      <c r="O2026"/>
    </row>
    <row r="2027" spans="3:15" x14ac:dyDescent="0.2">
      <c r="C2027"/>
      <c r="D2027"/>
      <c r="N2027"/>
      <c r="O2027"/>
    </row>
    <row r="2028" spans="3:15" x14ac:dyDescent="0.2">
      <c r="C2028"/>
      <c r="D2028"/>
      <c r="N2028"/>
      <c r="O2028"/>
    </row>
    <row r="2029" spans="3:15" x14ac:dyDescent="0.2">
      <c r="C2029"/>
      <c r="D2029"/>
      <c r="N2029"/>
      <c r="O2029"/>
    </row>
    <row r="2030" spans="3:15" x14ac:dyDescent="0.2">
      <c r="C2030"/>
      <c r="D2030"/>
      <c r="N2030"/>
      <c r="O2030"/>
    </row>
    <row r="2031" spans="3:15" x14ac:dyDescent="0.2">
      <c r="C2031"/>
      <c r="D2031"/>
      <c r="N2031"/>
      <c r="O2031"/>
    </row>
    <row r="2032" spans="3:15" x14ac:dyDescent="0.2">
      <c r="C2032"/>
      <c r="D2032"/>
      <c r="N2032"/>
      <c r="O2032"/>
    </row>
    <row r="2033" spans="3:15" x14ac:dyDescent="0.2">
      <c r="C2033"/>
      <c r="D2033"/>
      <c r="N2033"/>
      <c r="O2033"/>
    </row>
    <row r="2034" spans="3:15" x14ac:dyDescent="0.2">
      <c r="C2034"/>
      <c r="D2034"/>
      <c r="N2034"/>
      <c r="O2034"/>
    </row>
    <row r="2035" spans="3:15" x14ac:dyDescent="0.2">
      <c r="C2035"/>
      <c r="D2035"/>
      <c r="N2035"/>
      <c r="O2035"/>
    </row>
    <row r="2036" spans="3:15" x14ac:dyDescent="0.2">
      <c r="C2036"/>
      <c r="D2036"/>
      <c r="N2036"/>
      <c r="O2036"/>
    </row>
    <row r="2037" spans="3:15" x14ac:dyDescent="0.2">
      <c r="C2037"/>
      <c r="D2037"/>
      <c r="N2037"/>
      <c r="O2037"/>
    </row>
    <row r="2038" spans="3:15" x14ac:dyDescent="0.2">
      <c r="C2038"/>
      <c r="D2038"/>
      <c r="N2038"/>
      <c r="O2038"/>
    </row>
    <row r="2039" spans="3:15" x14ac:dyDescent="0.2">
      <c r="C2039"/>
      <c r="D2039"/>
      <c r="N2039"/>
      <c r="O2039"/>
    </row>
    <row r="2040" spans="3:15" x14ac:dyDescent="0.2">
      <c r="C2040"/>
      <c r="D2040"/>
      <c r="N2040"/>
      <c r="O2040"/>
    </row>
    <row r="2041" spans="3:15" x14ac:dyDescent="0.2">
      <c r="C2041"/>
      <c r="D2041"/>
      <c r="N2041"/>
      <c r="O2041"/>
    </row>
    <row r="2042" spans="3:15" x14ac:dyDescent="0.2">
      <c r="C2042"/>
      <c r="D2042"/>
      <c r="N2042"/>
      <c r="O2042"/>
    </row>
    <row r="2043" spans="3:15" x14ac:dyDescent="0.2">
      <c r="C2043"/>
      <c r="D2043"/>
      <c r="N2043"/>
      <c r="O2043"/>
    </row>
    <row r="2044" spans="3:15" x14ac:dyDescent="0.2">
      <c r="C2044"/>
      <c r="D2044"/>
      <c r="N2044"/>
      <c r="O2044"/>
    </row>
    <row r="2045" spans="3:15" x14ac:dyDescent="0.2">
      <c r="C2045"/>
      <c r="D2045"/>
      <c r="N2045"/>
      <c r="O2045"/>
    </row>
    <row r="2046" spans="3:15" x14ac:dyDescent="0.2">
      <c r="C2046"/>
      <c r="D2046"/>
      <c r="N2046"/>
      <c r="O2046"/>
    </row>
    <row r="2047" spans="3:15" x14ac:dyDescent="0.2">
      <c r="C2047"/>
      <c r="D2047"/>
      <c r="N2047"/>
      <c r="O2047"/>
    </row>
    <row r="2048" spans="3:15" x14ac:dyDescent="0.2">
      <c r="C2048"/>
      <c r="D2048"/>
      <c r="N2048"/>
      <c r="O2048"/>
    </row>
    <row r="2049" spans="3:15" x14ac:dyDescent="0.2">
      <c r="C2049"/>
      <c r="D2049"/>
      <c r="N2049"/>
      <c r="O2049"/>
    </row>
    <row r="2050" spans="3:15" x14ac:dyDescent="0.2">
      <c r="C2050"/>
      <c r="D2050"/>
      <c r="N2050"/>
      <c r="O2050"/>
    </row>
    <row r="2051" spans="3:15" x14ac:dyDescent="0.2">
      <c r="C2051"/>
      <c r="D2051"/>
      <c r="N2051"/>
      <c r="O2051"/>
    </row>
    <row r="2052" spans="3:15" x14ac:dyDescent="0.2">
      <c r="C2052"/>
      <c r="D2052"/>
      <c r="N2052"/>
      <c r="O2052"/>
    </row>
    <row r="2053" spans="3:15" x14ac:dyDescent="0.2">
      <c r="C2053"/>
      <c r="D2053"/>
      <c r="N2053"/>
      <c r="O2053"/>
    </row>
    <row r="2054" spans="3:15" x14ac:dyDescent="0.2">
      <c r="C2054"/>
      <c r="D2054"/>
      <c r="N2054"/>
      <c r="O2054"/>
    </row>
    <row r="2055" spans="3:15" x14ac:dyDescent="0.2">
      <c r="C2055"/>
      <c r="D2055"/>
      <c r="N2055"/>
      <c r="O2055"/>
    </row>
    <row r="2056" spans="3:15" x14ac:dyDescent="0.2">
      <c r="C2056"/>
      <c r="D2056"/>
      <c r="N2056"/>
      <c r="O2056"/>
    </row>
    <row r="2057" spans="3:15" x14ac:dyDescent="0.2">
      <c r="C2057"/>
      <c r="D2057"/>
      <c r="N2057"/>
      <c r="O2057"/>
    </row>
    <row r="2058" spans="3:15" x14ac:dyDescent="0.2">
      <c r="C2058"/>
      <c r="D2058"/>
      <c r="N2058"/>
      <c r="O2058"/>
    </row>
    <row r="2059" spans="3:15" x14ac:dyDescent="0.2">
      <c r="C2059"/>
      <c r="D2059"/>
      <c r="N2059"/>
      <c r="O2059"/>
    </row>
    <row r="2060" spans="3:15" x14ac:dyDescent="0.2">
      <c r="C2060"/>
      <c r="D2060"/>
      <c r="N2060"/>
      <c r="O2060"/>
    </row>
    <row r="2061" spans="3:15" x14ac:dyDescent="0.2">
      <c r="C2061"/>
      <c r="D2061"/>
      <c r="N2061"/>
      <c r="O2061"/>
    </row>
    <row r="2062" spans="3:15" x14ac:dyDescent="0.2">
      <c r="C2062"/>
      <c r="D2062"/>
      <c r="N2062"/>
      <c r="O2062"/>
    </row>
    <row r="2063" spans="3:15" x14ac:dyDescent="0.2">
      <c r="C2063"/>
      <c r="D2063"/>
      <c r="N2063"/>
      <c r="O2063"/>
    </row>
    <row r="2064" spans="3:15" x14ac:dyDescent="0.2">
      <c r="C2064"/>
      <c r="D2064"/>
      <c r="N2064"/>
      <c r="O2064"/>
    </row>
    <row r="2065" spans="3:15" x14ac:dyDescent="0.2">
      <c r="C2065"/>
      <c r="D2065"/>
      <c r="N2065"/>
      <c r="O2065"/>
    </row>
    <row r="2066" spans="3:15" x14ac:dyDescent="0.2">
      <c r="C2066"/>
      <c r="D2066"/>
      <c r="N2066"/>
      <c r="O2066"/>
    </row>
    <row r="2067" spans="3:15" x14ac:dyDescent="0.2">
      <c r="C2067"/>
      <c r="D2067"/>
      <c r="N2067"/>
      <c r="O2067"/>
    </row>
    <row r="2068" spans="3:15" x14ac:dyDescent="0.2">
      <c r="C2068"/>
      <c r="D2068"/>
      <c r="N2068"/>
      <c r="O2068"/>
    </row>
    <row r="2069" spans="3:15" x14ac:dyDescent="0.2">
      <c r="C2069"/>
      <c r="D2069"/>
      <c r="N2069"/>
      <c r="O2069"/>
    </row>
    <row r="2070" spans="3:15" x14ac:dyDescent="0.2">
      <c r="C2070"/>
      <c r="D2070"/>
      <c r="N2070"/>
      <c r="O2070"/>
    </row>
    <row r="2071" spans="3:15" x14ac:dyDescent="0.2">
      <c r="C2071"/>
      <c r="D2071"/>
      <c r="N2071"/>
      <c r="O2071"/>
    </row>
    <row r="2072" spans="3:15" x14ac:dyDescent="0.2">
      <c r="C2072"/>
      <c r="D2072"/>
      <c r="N2072"/>
      <c r="O2072"/>
    </row>
    <row r="2073" spans="3:15" x14ac:dyDescent="0.2">
      <c r="C2073"/>
      <c r="D2073"/>
      <c r="N2073"/>
      <c r="O2073"/>
    </row>
    <row r="2074" spans="3:15" x14ac:dyDescent="0.2">
      <c r="C2074"/>
      <c r="D2074"/>
      <c r="N2074"/>
      <c r="O2074"/>
    </row>
    <row r="2075" spans="3:15" x14ac:dyDescent="0.2">
      <c r="C2075"/>
      <c r="D2075"/>
      <c r="N2075"/>
      <c r="O2075"/>
    </row>
    <row r="2076" spans="3:15" x14ac:dyDescent="0.2">
      <c r="C2076"/>
      <c r="D2076"/>
      <c r="N2076"/>
      <c r="O2076"/>
    </row>
    <row r="2077" spans="3:15" x14ac:dyDescent="0.2">
      <c r="C2077"/>
      <c r="D2077"/>
      <c r="N2077"/>
      <c r="O2077"/>
    </row>
    <row r="2078" spans="3:15" x14ac:dyDescent="0.2">
      <c r="C2078"/>
      <c r="D2078"/>
      <c r="N2078"/>
      <c r="O2078"/>
    </row>
    <row r="2079" spans="3:15" x14ac:dyDescent="0.2">
      <c r="C2079"/>
      <c r="D2079"/>
      <c r="N2079"/>
      <c r="O2079"/>
    </row>
    <row r="2080" spans="3:15" x14ac:dyDescent="0.2">
      <c r="C2080"/>
      <c r="D2080"/>
      <c r="N2080"/>
      <c r="O2080"/>
    </row>
    <row r="2081" spans="3:15" x14ac:dyDescent="0.2">
      <c r="C2081"/>
      <c r="D2081"/>
      <c r="N2081"/>
      <c r="O2081"/>
    </row>
    <row r="2082" spans="3:15" x14ac:dyDescent="0.2">
      <c r="C2082"/>
      <c r="D2082"/>
      <c r="N2082"/>
      <c r="O2082"/>
    </row>
    <row r="2083" spans="3:15" x14ac:dyDescent="0.2">
      <c r="C2083"/>
      <c r="D2083"/>
      <c r="N2083"/>
      <c r="O2083"/>
    </row>
    <row r="2084" spans="3:15" x14ac:dyDescent="0.2">
      <c r="C2084"/>
      <c r="D2084"/>
      <c r="N2084"/>
      <c r="O2084"/>
    </row>
    <row r="2085" spans="3:15" x14ac:dyDescent="0.2">
      <c r="C2085"/>
      <c r="D2085"/>
      <c r="N2085"/>
      <c r="O2085"/>
    </row>
    <row r="2086" spans="3:15" x14ac:dyDescent="0.2">
      <c r="C2086"/>
      <c r="D2086"/>
      <c r="N2086"/>
      <c r="O2086"/>
    </row>
    <row r="2087" spans="3:15" x14ac:dyDescent="0.2">
      <c r="C2087"/>
      <c r="D2087"/>
      <c r="N2087"/>
      <c r="O2087"/>
    </row>
    <row r="2088" spans="3:15" x14ac:dyDescent="0.2">
      <c r="C2088"/>
      <c r="D2088"/>
      <c r="N2088"/>
      <c r="O2088"/>
    </row>
    <row r="2089" spans="3:15" x14ac:dyDescent="0.2">
      <c r="C2089"/>
      <c r="D2089"/>
      <c r="N2089"/>
      <c r="O2089"/>
    </row>
    <row r="2090" spans="3:15" x14ac:dyDescent="0.2">
      <c r="C2090"/>
      <c r="D2090"/>
      <c r="N2090"/>
      <c r="O2090"/>
    </row>
    <row r="2091" spans="3:15" x14ac:dyDescent="0.2">
      <c r="C2091"/>
      <c r="D2091"/>
      <c r="N2091"/>
      <c r="O2091"/>
    </row>
    <row r="2092" spans="3:15" x14ac:dyDescent="0.2">
      <c r="C2092"/>
      <c r="D2092"/>
      <c r="N2092"/>
      <c r="O2092"/>
    </row>
    <row r="2093" spans="3:15" x14ac:dyDescent="0.2">
      <c r="C2093"/>
      <c r="D2093"/>
      <c r="N2093"/>
      <c r="O2093"/>
    </row>
    <row r="2094" spans="3:15" x14ac:dyDescent="0.2">
      <c r="C2094"/>
      <c r="D2094"/>
      <c r="N2094"/>
      <c r="O2094"/>
    </row>
    <row r="2095" spans="3:15" x14ac:dyDescent="0.2">
      <c r="C2095"/>
      <c r="D2095"/>
      <c r="N2095"/>
      <c r="O2095"/>
    </row>
    <row r="2096" spans="3:15" x14ac:dyDescent="0.2">
      <c r="C2096"/>
      <c r="D2096"/>
      <c r="N2096"/>
      <c r="O2096"/>
    </row>
    <row r="2097" spans="3:15" x14ac:dyDescent="0.2">
      <c r="C2097"/>
      <c r="D2097"/>
      <c r="N2097"/>
      <c r="O2097"/>
    </row>
    <row r="2098" spans="3:15" x14ac:dyDescent="0.2">
      <c r="C2098"/>
      <c r="D2098"/>
      <c r="N2098"/>
      <c r="O2098"/>
    </row>
    <row r="2099" spans="3:15" x14ac:dyDescent="0.2">
      <c r="C2099"/>
      <c r="D2099"/>
      <c r="N2099"/>
      <c r="O2099"/>
    </row>
    <row r="2100" spans="3:15" x14ac:dyDescent="0.2">
      <c r="C2100"/>
      <c r="D2100"/>
      <c r="N2100"/>
      <c r="O2100"/>
    </row>
    <row r="2101" spans="3:15" x14ac:dyDescent="0.2">
      <c r="C2101"/>
      <c r="D2101"/>
      <c r="N2101"/>
      <c r="O2101"/>
    </row>
    <row r="2102" spans="3:15" x14ac:dyDescent="0.2">
      <c r="C2102"/>
      <c r="D2102"/>
      <c r="N2102"/>
      <c r="O2102"/>
    </row>
    <row r="2103" spans="3:15" x14ac:dyDescent="0.2">
      <c r="C2103"/>
      <c r="D2103"/>
      <c r="N2103"/>
      <c r="O2103"/>
    </row>
    <row r="2104" spans="3:15" x14ac:dyDescent="0.2">
      <c r="C2104"/>
      <c r="D2104"/>
      <c r="N2104"/>
      <c r="O2104"/>
    </row>
    <row r="2105" spans="3:15" x14ac:dyDescent="0.2">
      <c r="C2105"/>
      <c r="D2105"/>
      <c r="N2105"/>
      <c r="O2105"/>
    </row>
    <row r="2106" spans="3:15" x14ac:dyDescent="0.2">
      <c r="C2106"/>
      <c r="D2106"/>
      <c r="N2106"/>
      <c r="O2106"/>
    </row>
    <row r="2107" spans="3:15" x14ac:dyDescent="0.2">
      <c r="C2107"/>
      <c r="D2107"/>
      <c r="N2107"/>
      <c r="O2107"/>
    </row>
    <row r="2108" spans="3:15" x14ac:dyDescent="0.2">
      <c r="C2108"/>
      <c r="D2108"/>
      <c r="N2108"/>
      <c r="O2108"/>
    </row>
    <row r="2109" spans="3:15" x14ac:dyDescent="0.2">
      <c r="C2109"/>
      <c r="D2109"/>
      <c r="N2109"/>
      <c r="O2109"/>
    </row>
    <row r="2110" spans="3:15" x14ac:dyDescent="0.2">
      <c r="C2110"/>
      <c r="D2110"/>
      <c r="N2110"/>
      <c r="O2110"/>
    </row>
    <row r="2111" spans="3:15" x14ac:dyDescent="0.2">
      <c r="C2111"/>
      <c r="D2111"/>
      <c r="N2111"/>
      <c r="O2111"/>
    </row>
    <row r="2112" spans="3:15" x14ac:dyDescent="0.2">
      <c r="C2112"/>
      <c r="D2112"/>
      <c r="N2112"/>
      <c r="O2112"/>
    </row>
    <row r="2113" spans="3:15" x14ac:dyDescent="0.2">
      <c r="C2113"/>
      <c r="D2113"/>
      <c r="N2113"/>
      <c r="O2113"/>
    </row>
    <row r="2114" spans="3:15" x14ac:dyDescent="0.2">
      <c r="C2114"/>
      <c r="D2114"/>
      <c r="N2114"/>
      <c r="O2114"/>
    </row>
    <row r="2115" spans="3:15" x14ac:dyDescent="0.2">
      <c r="C2115"/>
      <c r="D2115"/>
      <c r="N2115"/>
      <c r="O2115"/>
    </row>
    <row r="2116" spans="3:15" x14ac:dyDescent="0.2">
      <c r="C2116"/>
      <c r="D2116"/>
      <c r="N2116"/>
      <c r="O2116"/>
    </row>
    <row r="2117" spans="3:15" x14ac:dyDescent="0.2">
      <c r="C2117"/>
      <c r="D2117"/>
      <c r="N2117"/>
      <c r="O2117"/>
    </row>
    <row r="2118" spans="3:15" x14ac:dyDescent="0.2">
      <c r="C2118"/>
      <c r="D2118"/>
      <c r="N2118"/>
      <c r="O2118"/>
    </row>
    <row r="2119" spans="3:15" x14ac:dyDescent="0.2">
      <c r="C2119"/>
      <c r="D2119"/>
      <c r="N2119"/>
      <c r="O2119"/>
    </row>
    <row r="2120" spans="3:15" x14ac:dyDescent="0.2">
      <c r="C2120"/>
      <c r="D2120"/>
      <c r="N2120"/>
      <c r="O2120"/>
    </row>
    <row r="2121" spans="3:15" x14ac:dyDescent="0.2">
      <c r="C2121"/>
      <c r="D2121"/>
      <c r="N2121"/>
      <c r="O2121"/>
    </row>
    <row r="2122" spans="3:15" x14ac:dyDescent="0.2">
      <c r="C2122"/>
      <c r="D2122"/>
      <c r="N2122"/>
      <c r="O2122"/>
    </row>
    <row r="2123" spans="3:15" x14ac:dyDescent="0.2">
      <c r="C2123"/>
      <c r="D2123"/>
      <c r="N2123"/>
      <c r="O2123"/>
    </row>
    <row r="2124" spans="3:15" x14ac:dyDescent="0.2">
      <c r="C2124"/>
      <c r="D2124"/>
      <c r="N2124"/>
      <c r="O2124"/>
    </row>
    <row r="2125" spans="3:15" x14ac:dyDescent="0.2">
      <c r="C2125"/>
      <c r="D2125"/>
      <c r="N2125"/>
      <c r="O2125"/>
    </row>
    <row r="2126" spans="3:15" x14ac:dyDescent="0.2">
      <c r="C2126"/>
      <c r="D2126"/>
      <c r="N2126"/>
      <c r="O2126"/>
    </row>
    <row r="2127" spans="3:15" x14ac:dyDescent="0.2">
      <c r="C2127"/>
      <c r="D2127"/>
      <c r="N2127"/>
      <c r="O2127"/>
    </row>
    <row r="2128" spans="3:15" x14ac:dyDescent="0.2">
      <c r="C2128"/>
      <c r="D2128"/>
      <c r="N2128"/>
      <c r="O2128"/>
    </row>
    <row r="2129" spans="3:15" x14ac:dyDescent="0.2">
      <c r="C2129"/>
      <c r="D2129"/>
      <c r="N2129"/>
      <c r="O2129"/>
    </row>
    <row r="2130" spans="3:15" x14ac:dyDescent="0.2">
      <c r="C2130"/>
      <c r="D2130"/>
      <c r="N2130"/>
      <c r="O2130"/>
    </row>
    <row r="2131" spans="3:15" x14ac:dyDescent="0.2">
      <c r="C2131"/>
      <c r="D2131"/>
      <c r="N2131"/>
      <c r="O2131"/>
    </row>
    <row r="2132" spans="3:15" x14ac:dyDescent="0.2">
      <c r="C2132"/>
      <c r="D2132"/>
      <c r="N2132"/>
      <c r="O2132"/>
    </row>
    <row r="2133" spans="3:15" x14ac:dyDescent="0.2">
      <c r="C2133"/>
      <c r="D2133"/>
      <c r="N2133"/>
      <c r="O2133"/>
    </row>
    <row r="2134" spans="3:15" x14ac:dyDescent="0.2">
      <c r="C2134"/>
      <c r="D2134"/>
      <c r="N2134"/>
      <c r="O2134"/>
    </row>
    <row r="2135" spans="3:15" x14ac:dyDescent="0.2">
      <c r="C2135"/>
      <c r="D2135"/>
      <c r="N2135"/>
      <c r="O2135"/>
    </row>
    <row r="2136" spans="3:15" x14ac:dyDescent="0.2">
      <c r="C2136"/>
      <c r="D2136"/>
      <c r="N2136"/>
      <c r="O2136"/>
    </row>
    <row r="2137" spans="3:15" x14ac:dyDescent="0.2">
      <c r="C2137"/>
      <c r="D2137"/>
      <c r="N2137"/>
      <c r="O2137"/>
    </row>
    <row r="2138" spans="3:15" x14ac:dyDescent="0.2">
      <c r="C2138"/>
      <c r="D2138"/>
      <c r="N2138"/>
      <c r="O2138"/>
    </row>
    <row r="2139" spans="3:15" x14ac:dyDescent="0.2">
      <c r="C2139"/>
      <c r="D2139"/>
      <c r="N2139"/>
      <c r="O2139"/>
    </row>
    <row r="2140" spans="3:15" x14ac:dyDescent="0.2">
      <c r="C2140"/>
      <c r="D2140"/>
      <c r="N2140"/>
      <c r="O2140"/>
    </row>
    <row r="2141" spans="3:15" x14ac:dyDescent="0.2">
      <c r="C2141"/>
      <c r="D2141"/>
      <c r="N2141"/>
      <c r="O2141"/>
    </row>
    <row r="2142" spans="3:15" x14ac:dyDescent="0.2">
      <c r="C2142"/>
      <c r="D2142"/>
      <c r="N2142"/>
      <c r="O2142"/>
    </row>
    <row r="2143" spans="3:15" x14ac:dyDescent="0.2">
      <c r="C2143"/>
      <c r="D2143"/>
      <c r="N2143"/>
      <c r="O2143"/>
    </row>
    <row r="2144" spans="3:15" x14ac:dyDescent="0.2">
      <c r="C2144"/>
      <c r="D2144"/>
      <c r="N2144"/>
      <c r="O2144"/>
    </row>
    <row r="2145" spans="3:15" x14ac:dyDescent="0.2">
      <c r="C2145"/>
      <c r="D2145"/>
      <c r="N2145"/>
      <c r="O2145"/>
    </row>
    <row r="2146" spans="3:15" x14ac:dyDescent="0.2">
      <c r="C2146"/>
      <c r="D2146"/>
      <c r="N2146"/>
      <c r="O2146"/>
    </row>
    <row r="2147" spans="3:15" x14ac:dyDescent="0.2">
      <c r="C2147"/>
      <c r="D2147"/>
      <c r="N2147"/>
      <c r="O2147"/>
    </row>
    <row r="2148" spans="3:15" x14ac:dyDescent="0.2">
      <c r="C2148"/>
      <c r="D2148"/>
      <c r="N2148"/>
      <c r="O2148"/>
    </row>
    <row r="2149" spans="3:15" x14ac:dyDescent="0.2">
      <c r="C2149"/>
      <c r="D2149"/>
      <c r="N2149"/>
      <c r="O2149"/>
    </row>
    <row r="2150" spans="3:15" x14ac:dyDescent="0.2">
      <c r="C2150"/>
      <c r="D2150"/>
      <c r="N2150"/>
      <c r="O2150"/>
    </row>
    <row r="2151" spans="3:15" x14ac:dyDescent="0.2">
      <c r="C2151"/>
      <c r="D2151"/>
      <c r="N2151"/>
      <c r="O2151"/>
    </row>
    <row r="2152" spans="3:15" x14ac:dyDescent="0.2">
      <c r="C2152"/>
      <c r="D2152"/>
      <c r="N2152"/>
      <c r="O2152"/>
    </row>
    <row r="2153" spans="3:15" x14ac:dyDescent="0.2">
      <c r="C2153"/>
      <c r="D2153"/>
      <c r="N2153"/>
      <c r="O2153"/>
    </row>
    <row r="2154" spans="3:15" x14ac:dyDescent="0.2">
      <c r="C2154"/>
      <c r="D2154"/>
      <c r="N2154"/>
      <c r="O2154"/>
    </row>
    <row r="2155" spans="3:15" x14ac:dyDescent="0.2">
      <c r="C2155"/>
      <c r="D2155"/>
      <c r="N2155"/>
      <c r="O2155"/>
    </row>
    <row r="2156" spans="3:15" x14ac:dyDescent="0.2">
      <c r="C2156"/>
      <c r="D2156"/>
      <c r="N2156"/>
      <c r="O2156"/>
    </row>
    <row r="2157" spans="3:15" x14ac:dyDescent="0.2">
      <c r="C2157"/>
      <c r="D2157"/>
      <c r="N2157"/>
      <c r="O2157"/>
    </row>
    <row r="2158" spans="3:15" x14ac:dyDescent="0.2">
      <c r="C2158"/>
      <c r="D2158"/>
      <c r="N2158"/>
      <c r="O2158"/>
    </row>
    <row r="2159" spans="3:15" x14ac:dyDescent="0.2">
      <c r="C2159"/>
      <c r="D2159"/>
      <c r="N2159"/>
      <c r="O2159"/>
    </row>
    <row r="2160" spans="3:15" x14ac:dyDescent="0.2">
      <c r="C2160"/>
      <c r="D2160"/>
      <c r="N2160"/>
      <c r="O2160"/>
    </row>
    <row r="2161" spans="3:15" x14ac:dyDescent="0.2">
      <c r="C2161"/>
      <c r="D2161"/>
      <c r="N2161"/>
      <c r="O2161"/>
    </row>
    <row r="2162" spans="3:15" x14ac:dyDescent="0.2">
      <c r="C2162"/>
      <c r="D2162"/>
      <c r="N2162"/>
      <c r="O2162"/>
    </row>
    <row r="2163" spans="3:15" x14ac:dyDescent="0.2">
      <c r="C2163"/>
      <c r="D2163"/>
      <c r="N2163"/>
      <c r="O2163"/>
    </row>
    <row r="2164" spans="3:15" x14ac:dyDescent="0.2">
      <c r="C2164"/>
      <c r="D2164"/>
      <c r="N2164"/>
      <c r="O2164"/>
    </row>
    <row r="2165" spans="3:15" x14ac:dyDescent="0.2">
      <c r="C2165"/>
      <c r="D2165"/>
      <c r="N2165"/>
      <c r="O2165"/>
    </row>
    <row r="2166" spans="3:15" x14ac:dyDescent="0.2">
      <c r="C2166"/>
      <c r="D2166"/>
      <c r="N2166"/>
      <c r="O2166"/>
    </row>
    <row r="2167" spans="3:15" x14ac:dyDescent="0.2">
      <c r="C2167"/>
      <c r="D2167"/>
      <c r="N2167"/>
      <c r="O2167"/>
    </row>
    <row r="2168" spans="3:15" x14ac:dyDescent="0.2">
      <c r="C2168"/>
      <c r="D2168"/>
      <c r="N2168"/>
      <c r="O2168"/>
    </row>
    <row r="2169" spans="3:15" x14ac:dyDescent="0.2">
      <c r="C2169"/>
      <c r="D2169"/>
      <c r="N2169"/>
      <c r="O2169"/>
    </row>
    <row r="2170" spans="3:15" x14ac:dyDescent="0.2">
      <c r="C2170"/>
      <c r="D2170"/>
      <c r="N2170"/>
      <c r="O2170"/>
    </row>
    <row r="2171" spans="3:15" x14ac:dyDescent="0.2">
      <c r="C2171"/>
      <c r="D2171"/>
      <c r="N2171"/>
      <c r="O2171"/>
    </row>
    <row r="2172" spans="3:15" x14ac:dyDescent="0.2">
      <c r="C2172"/>
      <c r="D2172"/>
      <c r="N2172"/>
      <c r="O2172"/>
    </row>
    <row r="2173" spans="3:15" x14ac:dyDescent="0.2">
      <c r="C2173"/>
      <c r="D2173"/>
      <c r="N2173"/>
      <c r="O2173"/>
    </row>
    <row r="2174" spans="3:15" x14ac:dyDescent="0.2">
      <c r="C2174"/>
      <c r="D2174"/>
      <c r="N2174"/>
      <c r="O2174"/>
    </row>
    <row r="2175" spans="3:15" x14ac:dyDescent="0.2">
      <c r="C2175"/>
      <c r="D2175"/>
      <c r="N2175"/>
      <c r="O2175"/>
    </row>
    <row r="2176" spans="3:15" x14ac:dyDescent="0.2">
      <c r="C2176"/>
      <c r="D2176"/>
      <c r="N2176"/>
      <c r="O2176"/>
    </row>
    <row r="2177" spans="3:15" x14ac:dyDescent="0.2">
      <c r="C2177"/>
      <c r="D2177"/>
      <c r="N2177"/>
      <c r="O2177"/>
    </row>
    <row r="2178" spans="3:15" x14ac:dyDescent="0.2">
      <c r="C2178"/>
      <c r="D2178"/>
      <c r="N2178"/>
      <c r="O2178"/>
    </row>
    <row r="2179" spans="3:15" x14ac:dyDescent="0.2">
      <c r="C2179"/>
      <c r="D2179"/>
      <c r="N2179"/>
      <c r="O2179"/>
    </row>
    <row r="2180" spans="3:15" x14ac:dyDescent="0.2">
      <c r="C2180"/>
      <c r="D2180"/>
      <c r="N2180"/>
      <c r="O2180"/>
    </row>
    <row r="2181" spans="3:15" x14ac:dyDescent="0.2">
      <c r="C2181"/>
      <c r="D2181"/>
      <c r="N2181"/>
      <c r="O2181"/>
    </row>
    <row r="2182" spans="3:15" x14ac:dyDescent="0.2">
      <c r="C2182"/>
      <c r="D2182"/>
      <c r="N2182"/>
      <c r="O2182"/>
    </row>
    <row r="2183" spans="3:15" x14ac:dyDescent="0.2">
      <c r="C2183"/>
      <c r="D2183"/>
      <c r="N2183"/>
      <c r="O2183"/>
    </row>
    <row r="2184" spans="3:15" x14ac:dyDescent="0.2">
      <c r="C2184"/>
      <c r="D2184"/>
      <c r="N2184"/>
      <c r="O2184"/>
    </row>
    <row r="2185" spans="3:15" x14ac:dyDescent="0.2">
      <c r="C2185"/>
      <c r="D2185"/>
      <c r="N2185"/>
      <c r="O2185"/>
    </row>
    <row r="2186" spans="3:15" x14ac:dyDescent="0.2">
      <c r="C2186"/>
      <c r="D2186"/>
      <c r="N2186"/>
      <c r="O2186"/>
    </row>
    <row r="2187" spans="3:15" x14ac:dyDescent="0.2">
      <c r="C2187"/>
      <c r="D2187"/>
      <c r="N2187"/>
      <c r="O2187"/>
    </row>
    <row r="2188" spans="3:15" x14ac:dyDescent="0.2">
      <c r="C2188"/>
      <c r="D2188"/>
      <c r="N2188"/>
      <c r="O2188"/>
    </row>
    <row r="2189" spans="3:15" x14ac:dyDescent="0.2">
      <c r="C2189"/>
      <c r="D2189"/>
      <c r="N2189"/>
      <c r="O2189"/>
    </row>
    <row r="2190" spans="3:15" x14ac:dyDescent="0.2">
      <c r="C2190"/>
      <c r="D2190"/>
      <c r="N2190"/>
      <c r="O2190"/>
    </row>
    <row r="2191" spans="3:15" x14ac:dyDescent="0.2">
      <c r="C2191"/>
      <c r="D2191"/>
      <c r="N2191"/>
      <c r="O2191"/>
    </row>
    <row r="2192" spans="3:15" x14ac:dyDescent="0.2">
      <c r="C2192"/>
      <c r="D2192"/>
      <c r="N2192"/>
      <c r="O2192"/>
    </row>
    <row r="2193" spans="3:15" x14ac:dyDescent="0.2">
      <c r="C2193"/>
      <c r="D2193"/>
      <c r="N2193"/>
      <c r="O2193"/>
    </row>
    <row r="2194" spans="3:15" x14ac:dyDescent="0.2">
      <c r="C2194"/>
      <c r="D2194"/>
      <c r="N2194"/>
      <c r="O2194"/>
    </row>
    <row r="2195" spans="3:15" x14ac:dyDescent="0.2">
      <c r="C2195"/>
      <c r="D2195"/>
      <c r="N2195"/>
      <c r="O2195"/>
    </row>
    <row r="2196" spans="3:15" x14ac:dyDescent="0.2">
      <c r="C2196"/>
      <c r="D2196"/>
      <c r="N2196"/>
      <c r="O2196"/>
    </row>
    <row r="2197" spans="3:15" x14ac:dyDescent="0.2">
      <c r="C2197"/>
      <c r="D2197"/>
      <c r="N2197"/>
      <c r="O2197"/>
    </row>
    <row r="2198" spans="3:15" x14ac:dyDescent="0.2">
      <c r="C2198"/>
      <c r="D2198"/>
      <c r="N2198"/>
      <c r="O2198"/>
    </row>
    <row r="2199" spans="3:15" x14ac:dyDescent="0.2">
      <c r="C2199"/>
      <c r="D2199"/>
      <c r="N2199"/>
      <c r="O2199"/>
    </row>
    <row r="2200" spans="3:15" x14ac:dyDescent="0.2">
      <c r="C2200"/>
      <c r="D2200"/>
      <c r="N2200"/>
      <c r="O2200"/>
    </row>
    <row r="2201" spans="3:15" x14ac:dyDescent="0.2">
      <c r="C2201"/>
      <c r="D2201"/>
      <c r="N2201"/>
      <c r="O2201"/>
    </row>
    <row r="2202" spans="3:15" x14ac:dyDescent="0.2">
      <c r="C2202"/>
      <c r="D2202"/>
      <c r="N2202"/>
      <c r="O2202"/>
    </row>
    <row r="2203" spans="3:15" x14ac:dyDescent="0.2">
      <c r="C2203"/>
      <c r="D2203"/>
      <c r="N2203"/>
      <c r="O2203"/>
    </row>
    <row r="2204" spans="3:15" x14ac:dyDescent="0.2">
      <c r="C2204"/>
      <c r="D2204"/>
      <c r="N2204"/>
      <c r="O2204"/>
    </row>
    <row r="2205" spans="3:15" x14ac:dyDescent="0.2">
      <c r="C2205"/>
      <c r="D2205"/>
      <c r="N2205"/>
      <c r="O2205"/>
    </row>
    <row r="2206" spans="3:15" x14ac:dyDescent="0.2">
      <c r="C2206"/>
      <c r="D2206"/>
      <c r="N2206"/>
      <c r="O2206"/>
    </row>
    <row r="2207" spans="3:15" x14ac:dyDescent="0.2">
      <c r="C2207"/>
      <c r="D2207"/>
      <c r="N2207"/>
      <c r="O2207"/>
    </row>
    <row r="2208" spans="3:15" x14ac:dyDescent="0.2">
      <c r="C2208"/>
      <c r="D2208"/>
      <c r="N2208"/>
      <c r="O2208"/>
    </row>
    <row r="2209" spans="3:15" x14ac:dyDescent="0.2">
      <c r="C2209"/>
      <c r="D2209"/>
      <c r="N2209"/>
      <c r="O2209"/>
    </row>
    <row r="2210" spans="3:15" x14ac:dyDescent="0.2">
      <c r="C2210"/>
      <c r="D2210"/>
      <c r="N2210"/>
      <c r="O2210"/>
    </row>
    <row r="2211" spans="3:15" x14ac:dyDescent="0.2">
      <c r="C2211"/>
      <c r="D2211"/>
      <c r="N2211"/>
      <c r="O2211"/>
    </row>
    <row r="2212" spans="3:15" x14ac:dyDescent="0.2">
      <c r="C2212"/>
      <c r="D2212"/>
      <c r="N2212"/>
      <c r="O2212"/>
    </row>
    <row r="2213" spans="3:15" x14ac:dyDescent="0.2">
      <c r="C2213"/>
      <c r="D2213"/>
      <c r="N2213"/>
      <c r="O2213"/>
    </row>
    <row r="2214" spans="3:15" x14ac:dyDescent="0.2">
      <c r="C2214"/>
      <c r="D2214"/>
      <c r="N2214"/>
      <c r="O2214"/>
    </row>
    <row r="2215" spans="3:15" x14ac:dyDescent="0.2">
      <c r="C2215"/>
      <c r="D2215"/>
      <c r="N2215"/>
      <c r="O2215"/>
    </row>
    <row r="2216" spans="3:15" x14ac:dyDescent="0.2">
      <c r="C2216"/>
      <c r="D2216"/>
      <c r="N2216"/>
      <c r="O2216"/>
    </row>
    <row r="2217" spans="3:15" x14ac:dyDescent="0.2">
      <c r="C2217"/>
      <c r="D2217"/>
      <c r="N2217"/>
      <c r="O2217"/>
    </row>
    <row r="2218" spans="3:15" x14ac:dyDescent="0.2">
      <c r="C2218"/>
      <c r="D2218"/>
      <c r="N2218"/>
      <c r="O2218"/>
    </row>
    <row r="2219" spans="3:15" x14ac:dyDescent="0.2">
      <c r="C2219"/>
      <c r="D2219"/>
      <c r="N2219"/>
      <c r="O2219"/>
    </row>
    <row r="2220" spans="3:15" x14ac:dyDescent="0.2">
      <c r="C2220"/>
      <c r="D2220"/>
      <c r="N2220"/>
      <c r="O2220"/>
    </row>
    <row r="2221" spans="3:15" x14ac:dyDescent="0.2">
      <c r="C2221"/>
      <c r="D2221"/>
      <c r="N2221"/>
      <c r="O2221"/>
    </row>
    <row r="2222" spans="3:15" x14ac:dyDescent="0.2">
      <c r="C2222"/>
      <c r="D2222"/>
      <c r="N2222"/>
      <c r="O2222"/>
    </row>
    <row r="2223" spans="3:15" x14ac:dyDescent="0.2">
      <c r="C2223"/>
      <c r="D2223"/>
      <c r="N2223"/>
      <c r="O2223"/>
    </row>
    <row r="2224" spans="3:15" x14ac:dyDescent="0.2">
      <c r="C2224"/>
      <c r="D2224"/>
      <c r="N2224"/>
      <c r="O2224"/>
    </row>
    <row r="2225" spans="3:15" x14ac:dyDescent="0.2">
      <c r="C2225"/>
      <c r="D2225"/>
      <c r="N2225"/>
      <c r="O2225"/>
    </row>
    <row r="2226" spans="3:15" x14ac:dyDescent="0.2">
      <c r="C2226"/>
      <c r="D2226"/>
      <c r="N2226"/>
      <c r="O2226"/>
    </row>
    <row r="2227" spans="3:15" x14ac:dyDescent="0.2">
      <c r="C2227"/>
      <c r="D2227"/>
      <c r="N2227"/>
      <c r="O2227"/>
    </row>
    <row r="2228" spans="3:15" x14ac:dyDescent="0.2">
      <c r="C2228"/>
      <c r="D2228"/>
      <c r="N2228"/>
      <c r="O2228"/>
    </row>
    <row r="2229" spans="3:15" x14ac:dyDescent="0.2">
      <c r="C2229"/>
      <c r="D2229"/>
      <c r="N2229"/>
      <c r="O2229"/>
    </row>
    <row r="2230" spans="3:15" x14ac:dyDescent="0.2">
      <c r="C2230"/>
      <c r="D2230"/>
      <c r="N2230"/>
      <c r="O2230"/>
    </row>
    <row r="2231" spans="3:15" x14ac:dyDescent="0.2">
      <c r="C2231"/>
      <c r="D2231"/>
      <c r="N2231"/>
      <c r="O2231"/>
    </row>
    <row r="2232" spans="3:15" x14ac:dyDescent="0.2">
      <c r="C2232"/>
      <c r="D2232"/>
      <c r="N2232"/>
      <c r="O2232"/>
    </row>
    <row r="2233" spans="3:15" x14ac:dyDescent="0.2">
      <c r="C2233"/>
      <c r="D2233"/>
      <c r="N2233"/>
      <c r="O2233"/>
    </row>
    <row r="2234" spans="3:15" x14ac:dyDescent="0.2">
      <c r="C2234"/>
      <c r="D2234"/>
      <c r="N2234"/>
      <c r="O2234"/>
    </row>
    <row r="2235" spans="3:15" x14ac:dyDescent="0.2">
      <c r="C2235"/>
      <c r="D2235"/>
      <c r="N2235"/>
      <c r="O2235"/>
    </row>
    <row r="2236" spans="3:15" x14ac:dyDescent="0.2">
      <c r="C2236"/>
      <c r="D2236"/>
      <c r="N2236"/>
      <c r="O2236"/>
    </row>
    <row r="2237" spans="3:15" x14ac:dyDescent="0.2">
      <c r="C2237"/>
      <c r="D2237"/>
      <c r="N2237"/>
      <c r="O2237"/>
    </row>
    <row r="2238" spans="3:15" x14ac:dyDescent="0.2">
      <c r="C2238"/>
      <c r="D2238"/>
      <c r="N2238"/>
      <c r="O2238"/>
    </row>
    <row r="2239" spans="3:15" x14ac:dyDescent="0.2">
      <c r="C2239"/>
      <c r="D2239"/>
      <c r="N2239"/>
      <c r="O2239"/>
    </row>
    <row r="2240" spans="3:15" x14ac:dyDescent="0.2">
      <c r="C2240"/>
      <c r="D2240"/>
      <c r="N2240"/>
      <c r="O2240"/>
    </row>
    <row r="2241" spans="3:15" x14ac:dyDescent="0.2">
      <c r="C2241"/>
      <c r="D2241"/>
      <c r="N2241"/>
      <c r="O2241"/>
    </row>
    <row r="2242" spans="3:15" x14ac:dyDescent="0.2">
      <c r="C2242"/>
      <c r="D2242"/>
      <c r="N2242"/>
      <c r="O2242"/>
    </row>
    <row r="2243" spans="3:15" x14ac:dyDescent="0.2">
      <c r="C2243"/>
      <c r="D2243"/>
      <c r="N2243"/>
      <c r="O2243"/>
    </row>
    <row r="2244" spans="3:15" x14ac:dyDescent="0.2">
      <c r="C2244"/>
      <c r="D2244"/>
      <c r="N2244"/>
      <c r="O2244"/>
    </row>
    <row r="2245" spans="3:15" x14ac:dyDescent="0.2">
      <c r="C2245"/>
      <c r="D2245"/>
      <c r="N2245"/>
      <c r="O2245"/>
    </row>
    <row r="2246" spans="3:15" x14ac:dyDescent="0.2">
      <c r="C2246"/>
      <c r="D2246"/>
      <c r="N2246"/>
      <c r="O2246"/>
    </row>
    <row r="2247" spans="3:15" x14ac:dyDescent="0.2">
      <c r="C2247"/>
      <c r="D2247"/>
      <c r="N2247"/>
      <c r="O2247"/>
    </row>
    <row r="2248" spans="3:15" x14ac:dyDescent="0.2">
      <c r="C2248"/>
      <c r="D2248"/>
      <c r="N2248"/>
      <c r="O2248"/>
    </row>
    <row r="2249" spans="3:15" x14ac:dyDescent="0.2">
      <c r="C2249"/>
      <c r="D2249"/>
      <c r="N2249"/>
      <c r="O2249"/>
    </row>
    <row r="2250" spans="3:15" x14ac:dyDescent="0.2">
      <c r="C2250"/>
      <c r="D2250"/>
      <c r="N2250"/>
      <c r="O2250"/>
    </row>
    <row r="2251" spans="3:15" x14ac:dyDescent="0.2">
      <c r="C2251"/>
      <c r="D2251"/>
      <c r="N2251"/>
      <c r="O2251"/>
    </row>
    <row r="2252" spans="3:15" x14ac:dyDescent="0.2">
      <c r="C2252"/>
      <c r="D2252"/>
      <c r="N2252"/>
      <c r="O2252"/>
    </row>
    <row r="2253" spans="3:15" x14ac:dyDescent="0.2">
      <c r="C2253"/>
      <c r="D2253"/>
      <c r="N2253"/>
      <c r="O2253"/>
    </row>
    <row r="2254" spans="3:15" x14ac:dyDescent="0.2">
      <c r="C2254"/>
      <c r="D2254"/>
      <c r="N2254"/>
      <c r="O2254"/>
    </row>
    <row r="2255" spans="3:15" x14ac:dyDescent="0.2">
      <c r="C2255"/>
      <c r="D2255"/>
      <c r="N2255"/>
      <c r="O2255"/>
    </row>
    <row r="2256" spans="3:15" x14ac:dyDescent="0.2">
      <c r="C2256"/>
      <c r="D2256"/>
      <c r="N2256"/>
      <c r="O2256"/>
    </row>
    <row r="2257" spans="3:15" x14ac:dyDescent="0.2">
      <c r="C2257"/>
      <c r="D2257"/>
      <c r="N2257"/>
      <c r="O2257"/>
    </row>
    <row r="2258" spans="3:15" x14ac:dyDescent="0.2">
      <c r="C2258"/>
      <c r="D2258"/>
      <c r="N2258"/>
      <c r="O2258"/>
    </row>
    <row r="2259" spans="3:15" x14ac:dyDescent="0.2">
      <c r="C2259"/>
      <c r="D2259"/>
      <c r="N2259"/>
      <c r="O2259"/>
    </row>
    <row r="2260" spans="3:15" x14ac:dyDescent="0.2">
      <c r="C2260"/>
      <c r="D2260"/>
      <c r="N2260"/>
      <c r="O2260"/>
    </row>
    <row r="2261" spans="3:15" x14ac:dyDescent="0.2">
      <c r="C2261"/>
      <c r="D2261"/>
      <c r="N2261"/>
      <c r="O2261"/>
    </row>
    <row r="2262" spans="3:15" x14ac:dyDescent="0.2">
      <c r="C2262"/>
      <c r="D2262"/>
      <c r="N2262"/>
      <c r="O2262"/>
    </row>
    <row r="2263" spans="3:15" x14ac:dyDescent="0.2">
      <c r="C2263"/>
      <c r="D2263"/>
      <c r="N2263"/>
      <c r="O2263"/>
    </row>
    <row r="2264" spans="3:15" x14ac:dyDescent="0.2">
      <c r="C2264"/>
      <c r="D2264"/>
      <c r="N2264"/>
      <c r="O2264"/>
    </row>
    <row r="2265" spans="3:15" x14ac:dyDescent="0.2">
      <c r="C2265"/>
      <c r="D2265"/>
      <c r="N2265"/>
      <c r="O2265"/>
    </row>
    <row r="2266" spans="3:15" x14ac:dyDescent="0.2">
      <c r="C2266"/>
      <c r="D2266"/>
      <c r="N2266"/>
      <c r="O2266"/>
    </row>
    <row r="2267" spans="3:15" x14ac:dyDescent="0.2">
      <c r="C2267"/>
      <c r="D2267"/>
      <c r="N2267"/>
      <c r="O2267"/>
    </row>
    <row r="2268" spans="3:15" x14ac:dyDescent="0.2">
      <c r="C2268"/>
      <c r="D2268"/>
      <c r="N2268"/>
      <c r="O2268"/>
    </row>
    <row r="2269" spans="3:15" x14ac:dyDescent="0.2">
      <c r="C2269"/>
      <c r="D2269"/>
      <c r="N2269"/>
      <c r="O2269"/>
    </row>
    <row r="2270" spans="3:15" x14ac:dyDescent="0.2">
      <c r="C2270"/>
      <c r="D2270"/>
      <c r="N2270"/>
      <c r="O2270"/>
    </row>
    <row r="2271" spans="3:15" x14ac:dyDescent="0.2">
      <c r="C2271"/>
      <c r="D2271"/>
      <c r="N2271"/>
      <c r="O2271"/>
    </row>
    <row r="2272" spans="3:15" x14ac:dyDescent="0.2">
      <c r="C2272"/>
      <c r="D2272"/>
      <c r="N2272"/>
      <c r="O2272"/>
    </row>
    <row r="2273" spans="3:15" x14ac:dyDescent="0.2">
      <c r="C2273"/>
      <c r="D2273"/>
      <c r="N2273"/>
      <c r="O2273"/>
    </row>
    <row r="2274" spans="3:15" x14ac:dyDescent="0.2">
      <c r="C2274"/>
      <c r="D2274"/>
      <c r="N2274"/>
      <c r="O2274"/>
    </row>
    <row r="2275" spans="3:15" x14ac:dyDescent="0.2">
      <c r="C2275"/>
      <c r="D2275"/>
      <c r="N2275"/>
      <c r="O2275"/>
    </row>
    <row r="2276" spans="3:15" x14ac:dyDescent="0.2">
      <c r="C2276"/>
      <c r="D2276"/>
      <c r="N2276"/>
      <c r="O2276"/>
    </row>
    <row r="2277" spans="3:15" x14ac:dyDescent="0.2">
      <c r="C2277"/>
      <c r="D2277"/>
      <c r="N2277"/>
      <c r="O2277"/>
    </row>
    <row r="2278" spans="3:15" x14ac:dyDescent="0.2">
      <c r="C2278"/>
      <c r="D2278"/>
      <c r="N2278"/>
      <c r="O2278"/>
    </row>
    <row r="2279" spans="3:15" x14ac:dyDescent="0.2">
      <c r="C2279"/>
      <c r="D2279"/>
      <c r="N2279"/>
      <c r="O2279"/>
    </row>
    <row r="2280" spans="3:15" x14ac:dyDescent="0.2">
      <c r="C2280"/>
      <c r="D2280"/>
      <c r="N2280"/>
      <c r="O2280"/>
    </row>
    <row r="2281" spans="3:15" x14ac:dyDescent="0.2">
      <c r="C2281"/>
      <c r="D2281"/>
      <c r="N2281"/>
      <c r="O2281"/>
    </row>
    <row r="2282" spans="3:15" x14ac:dyDescent="0.2">
      <c r="C2282"/>
      <c r="D2282"/>
      <c r="N2282"/>
      <c r="O2282"/>
    </row>
    <row r="2283" spans="3:15" x14ac:dyDescent="0.2">
      <c r="C2283"/>
      <c r="D2283"/>
      <c r="N2283"/>
      <c r="O2283"/>
    </row>
    <row r="2284" spans="3:15" x14ac:dyDescent="0.2">
      <c r="C2284"/>
      <c r="D2284"/>
      <c r="N2284"/>
      <c r="O2284"/>
    </row>
    <row r="2285" spans="3:15" x14ac:dyDescent="0.2">
      <c r="C2285"/>
      <c r="D2285"/>
      <c r="N2285"/>
      <c r="O2285"/>
    </row>
    <row r="2286" spans="3:15" x14ac:dyDescent="0.2">
      <c r="C2286"/>
      <c r="D2286"/>
      <c r="N2286"/>
      <c r="O2286"/>
    </row>
    <row r="2287" spans="3:15" x14ac:dyDescent="0.2">
      <c r="C2287"/>
      <c r="D2287"/>
      <c r="N2287"/>
      <c r="O2287"/>
    </row>
    <row r="2288" spans="3:15" x14ac:dyDescent="0.2">
      <c r="C2288"/>
      <c r="D2288"/>
      <c r="N2288"/>
      <c r="O2288"/>
    </row>
    <row r="2289" spans="3:15" x14ac:dyDescent="0.2">
      <c r="C2289"/>
      <c r="D2289"/>
      <c r="N2289"/>
      <c r="O2289"/>
    </row>
    <row r="2290" spans="3:15" x14ac:dyDescent="0.2">
      <c r="C2290"/>
      <c r="D2290"/>
      <c r="N2290"/>
      <c r="O2290"/>
    </row>
    <row r="2291" spans="3:15" x14ac:dyDescent="0.2">
      <c r="C2291"/>
      <c r="D2291"/>
      <c r="N2291"/>
      <c r="O2291"/>
    </row>
    <row r="2292" spans="3:15" x14ac:dyDescent="0.2">
      <c r="C2292"/>
      <c r="D2292"/>
      <c r="N2292"/>
      <c r="O2292"/>
    </row>
    <row r="2293" spans="3:15" x14ac:dyDescent="0.2">
      <c r="C2293"/>
      <c r="D2293"/>
      <c r="N2293"/>
      <c r="O2293"/>
    </row>
    <row r="2294" spans="3:15" x14ac:dyDescent="0.2">
      <c r="C2294"/>
      <c r="D2294"/>
      <c r="N2294"/>
      <c r="O2294"/>
    </row>
    <row r="2295" spans="3:15" x14ac:dyDescent="0.2">
      <c r="C2295"/>
      <c r="D2295"/>
      <c r="N2295"/>
      <c r="O2295"/>
    </row>
    <row r="2296" spans="3:15" x14ac:dyDescent="0.2">
      <c r="C2296"/>
      <c r="D2296"/>
      <c r="N2296"/>
      <c r="O2296"/>
    </row>
    <row r="2297" spans="3:15" x14ac:dyDescent="0.2">
      <c r="C2297"/>
      <c r="D2297"/>
      <c r="N2297"/>
      <c r="O2297"/>
    </row>
    <row r="2298" spans="3:15" x14ac:dyDescent="0.2">
      <c r="C2298"/>
      <c r="D2298"/>
      <c r="N2298"/>
      <c r="O2298"/>
    </row>
    <row r="2299" spans="3:15" x14ac:dyDescent="0.2">
      <c r="C2299"/>
      <c r="D2299"/>
      <c r="N2299"/>
      <c r="O2299"/>
    </row>
    <row r="2300" spans="3:15" x14ac:dyDescent="0.2">
      <c r="C2300"/>
      <c r="D2300"/>
      <c r="N2300"/>
      <c r="O2300"/>
    </row>
    <row r="2301" spans="3:15" x14ac:dyDescent="0.2">
      <c r="C2301"/>
      <c r="D2301"/>
      <c r="N2301"/>
      <c r="O2301"/>
    </row>
    <row r="2302" spans="3:15" x14ac:dyDescent="0.2">
      <c r="C2302"/>
      <c r="D2302"/>
      <c r="N2302"/>
      <c r="O2302"/>
    </row>
    <row r="2303" spans="3:15" x14ac:dyDescent="0.2">
      <c r="C2303"/>
      <c r="D2303"/>
      <c r="N2303"/>
      <c r="O2303"/>
    </row>
    <row r="2304" spans="3:15" x14ac:dyDescent="0.2">
      <c r="C2304"/>
      <c r="D2304"/>
      <c r="N2304"/>
      <c r="O2304"/>
    </row>
    <row r="2305" spans="3:15" x14ac:dyDescent="0.2">
      <c r="C2305"/>
      <c r="D2305"/>
      <c r="N2305"/>
      <c r="O2305"/>
    </row>
    <row r="2306" spans="3:15" x14ac:dyDescent="0.2">
      <c r="C2306"/>
      <c r="D2306"/>
      <c r="N2306"/>
      <c r="O2306"/>
    </row>
    <row r="2307" spans="3:15" x14ac:dyDescent="0.2">
      <c r="C2307"/>
      <c r="D2307"/>
      <c r="N2307"/>
      <c r="O2307"/>
    </row>
    <row r="2308" spans="3:15" x14ac:dyDescent="0.2">
      <c r="C2308"/>
      <c r="D2308"/>
      <c r="N2308"/>
      <c r="O2308"/>
    </row>
    <row r="2309" spans="3:15" x14ac:dyDescent="0.2">
      <c r="C2309"/>
      <c r="D2309"/>
      <c r="N2309"/>
      <c r="O2309"/>
    </row>
    <row r="2310" spans="3:15" x14ac:dyDescent="0.2">
      <c r="C2310"/>
      <c r="D2310"/>
      <c r="N2310"/>
      <c r="O2310"/>
    </row>
    <row r="2311" spans="3:15" x14ac:dyDescent="0.2">
      <c r="C2311"/>
      <c r="D2311"/>
      <c r="N2311"/>
      <c r="O2311"/>
    </row>
    <row r="2312" spans="3:15" x14ac:dyDescent="0.2">
      <c r="C2312"/>
      <c r="D2312"/>
      <c r="N2312"/>
      <c r="O2312"/>
    </row>
    <row r="2313" spans="3:15" x14ac:dyDescent="0.2">
      <c r="C2313"/>
      <c r="D2313"/>
      <c r="N2313"/>
      <c r="O2313"/>
    </row>
    <row r="2314" spans="3:15" x14ac:dyDescent="0.2">
      <c r="C2314"/>
      <c r="D2314"/>
      <c r="N2314"/>
      <c r="O2314"/>
    </row>
    <row r="2315" spans="3:15" x14ac:dyDescent="0.2">
      <c r="C2315"/>
      <c r="D2315"/>
      <c r="N2315"/>
      <c r="O2315"/>
    </row>
    <row r="2316" spans="3:15" x14ac:dyDescent="0.2">
      <c r="C2316"/>
      <c r="D2316"/>
      <c r="N2316"/>
      <c r="O2316"/>
    </row>
    <row r="2317" spans="3:15" x14ac:dyDescent="0.2">
      <c r="C2317"/>
      <c r="D2317"/>
      <c r="N2317"/>
      <c r="O2317"/>
    </row>
    <row r="2318" spans="3:15" x14ac:dyDescent="0.2">
      <c r="C2318"/>
      <c r="D2318"/>
      <c r="N2318"/>
      <c r="O2318"/>
    </row>
    <row r="2319" spans="3:15" x14ac:dyDescent="0.2">
      <c r="C2319"/>
      <c r="D2319"/>
      <c r="N2319"/>
      <c r="O2319"/>
    </row>
    <row r="2320" spans="3:15" x14ac:dyDescent="0.2">
      <c r="C2320"/>
      <c r="D2320"/>
      <c r="N2320"/>
      <c r="O2320"/>
    </row>
    <row r="2321" spans="3:15" x14ac:dyDescent="0.2">
      <c r="C2321"/>
      <c r="D2321"/>
      <c r="N2321"/>
      <c r="O2321"/>
    </row>
    <row r="2322" spans="3:15" x14ac:dyDescent="0.2">
      <c r="C2322"/>
      <c r="D2322"/>
      <c r="N2322"/>
      <c r="O2322"/>
    </row>
    <row r="2323" spans="3:15" x14ac:dyDescent="0.2">
      <c r="C2323"/>
      <c r="D2323"/>
      <c r="N2323"/>
      <c r="O2323"/>
    </row>
    <row r="2324" spans="3:15" x14ac:dyDescent="0.2">
      <c r="C2324"/>
      <c r="D2324"/>
      <c r="N2324"/>
      <c r="O2324"/>
    </row>
    <row r="2325" spans="3:15" x14ac:dyDescent="0.2">
      <c r="C2325"/>
      <c r="D2325"/>
      <c r="N2325"/>
      <c r="O2325"/>
    </row>
    <row r="2326" spans="3:15" x14ac:dyDescent="0.2">
      <c r="C2326"/>
      <c r="D2326"/>
      <c r="N2326"/>
      <c r="O2326"/>
    </row>
    <row r="2327" spans="3:15" x14ac:dyDescent="0.2">
      <c r="C2327"/>
      <c r="D2327"/>
      <c r="N2327"/>
      <c r="O2327"/>
    </row>
    <row r="2328" spans="3:15" x14ac:dyDescent="0.2">
      <c r="C2328"/>
      <c r="D2328"/>
      <c r="N2328"/>
      <c r="O2328"/>
    </row>
    <row r="2329" spans="3:15" x14ac:dyDescent="0.2">
      <c r="C2329"/>
      <c r="D2329"/>
      <c r="N2329"/>
      <c r="O2329"/>
    </row>
    <row r="2330" spans="3:15" x14ac:dyDescent="0.2">
      <c r="C2330"/>
      <c r="D2330"/>
      <c r="N2330"/>
      <c r="O2330"/>
    </row>
    <row r="2331" spans="3:15" x14ac:dyDescent="0.2">
      <c r="C2331"/>
      <c r="D2331"/>
      <c r="N2331"/>
      <c r="O2331"/>
    </row>
    <row r="2332" spans="3:15" x14ac:dyDescent="0.2">
      <c r="C2332"/>
      <c r="D2332"/>
      <c r="N2332"/>
      <c r="O2332"/>
    </row>
    <row r="2333" spans="3:15" x14ac:dyDescent="0.2">
      <c r="C2333"/>
      <c r="D2333"/>
      <c r="N2333"/>
      <c r="O2333"/>
    </row>
    <row r="2334" spans="3:15" x14ac:dyDescent="0.2">
      <c r="C2334"/>
      <c r="D2334"/>
      <c r="N2334"/>
      <c r="O2334"/>
    </row>
    <row r="2335" spans="3:15" x14ac:dyDescent="0.2">
      <c r="C2335"/>
      <c r="D2335"/>
      <c r="N2335"/>
      <c r="O2335"/>
    </row>
    <row r="2336" spans="3:15" x14ac:dyDescent="0.2">
      <c r="C2336"/>
      <c r="D2336"/>
      <c r="N2336"/>
      <c r="O2336"/>
    </row>
    <row r="2337" spans="3:15" x14ac:dyDescent="0.2">
      <c r="C2337"/>
      <c r="D2337"/>
      <c r="N2337"/>
      <c r="O2337"/>
    </row>
    <row r="2338" spans="3:15" x14ac:dyDescent="0.2">
      <c r="C2338"/>
      <c r="D2338"/>
      <c r="N2338"/>
      <c r="O2338"/>
    </row>
    <row r="2339" spans="3:15" x14ac:dyDescent="0.2">
      <c r="C2339"/>
      <c r="D2339"/>
      <c r="N2339"/>
      <c r="O2339"/>
    </row>
    <row r="2340" spans="3:15" x14ac:dyDescent="0.2">
      <c r="C2340"/>
      <c r="D2340"/>
      <c r="N2340"/>
      <c r="O2340"/>
    </row>
    <row r="2341" spans="3:15" x14ac:dyDescent="0.2">
      <c r="C2341"/>
      <c r="D2341"/>
      <c r="N2341"/>
      <c r="O2341"/>
    </row>
    <row r="2342" spans="3:15" x14ac:dyDescent="0.2">
      <c r="C2342"/>
      <c r="D2342"/>
      <c r="N2342"/>
      <c r="O2342"/>
    </row>
    <row r="2343" spans="3:15" x14ac:dyDescent="0.2">
      <c r="C2343"/>
      <c r="D2343"/>
      <c r="N2343"/>
      <c r="O2343"/>
    </row>
    <row r="2344" spans="3:15" x14ac:dyDescent="0.2">
      <c r="C2344"/>
      <c r="D2344"/>
      <c r="N2344"/>
      <c r="O2344"/>
    </row>
    <row r="2345" spans="3:15" x14ac:dyDescent="0.2">
      <c r="C2345"/>
      <c r="D2345"/>
      <c r="N2345"/>
      <c r="O2345"/>
    </row>
    <row r="2346" spans="3:15" x14ac:dyDescent="0.2">
      <c r="C2346"/>
      <c r="D2346"/>
      <c r="N2346"/>
      <c r="O2346"/>
    </row>
    <row r="2347" spans="3:15" x14ac:dyDescent="0.2">
      <c r="C2347"/>
      <c r="D2347"/>
      <c r="N2347"/>
      <c r="O2347"/>
    </row>
    <row r="2348" spans="3:15" x14ac:dyDescent="0.2">
      <c r="C2348"/>
      <c r="D2348"/>
      <c r="N2348"/>
      <c r="O2348"/>
    </row>
    <row r="2349" spans="3:15" x14ac:dyDescent="0.2">
      <c r="C2349"/>
      <c r="D2349"/>
      <c r="N2349"/>
      <c r="O2349"/>
    </row>
    <row r="2350" spans="3:15" x14ac:dyDescent="0.2">
      <c r="C2350"/>
      <c r="D2350"/>
      <c r="N2350"/>
      <c r="O2350"/>
    </row>
    <row r="2351" spans="3:15" x14ac:dyDescent="0.2">
      <c r="C2351"/>
      <c r="D2351"/>
      <c r="N2351"/>
      <c r="O2351"/>
    </row>
    <row r="2352" spans="3:15" x14ac:dyDescent="0.2">
      <c r="C2352"/>
      <c r="D2352"/>
      <c r="N2352"/>
      <c r="O2352"/>
    </row>
    <row r="2353" spans="3:15" x14ac:dyDescent="0.2">
      <c r="C2353"/>
      <c r="D2353"/>
      <c r="N2353"/>
      <c r="O2353"/>
    </row>
    <row r="2354" spans="3:15" x14ac:dyDescent="0.2">
      <c r="C2354"/>
      <c r="D2354"/>
      <c r="N2354"/>
      <c r="O2354"/>
    </row>
    <row r="2355" spans="3:15" x14ac:dyDescent="0.2">
      <c r="C2355"/>
      <c r="D2355"/>
      <c r="N2355"/>
      <c r="O2355"/>
    </row>
    <row r="2356" spans="3:15" x14ac:dyDescent="0.2">
      <c r="C2356"/>
      <c r="D2356"/>
      <c r="N2356"/>
      <c r="O2356"/>
    </row>
    <row r="2357" spans="3:15" x14ac:dyDescent="0.2">
      <c r="C2357"/>
      <c r="D2357"/>
      <c r="N2357"/>
      <c r="O2357"/>
    </row>
    <row r="2358" spans="3:15" x14ac:dyDescent="0.2">
      <c r="C2358"/>
      <c r="D2358"/>
      <c r="N2358"/>
      <c r="O2358"/>
    </row>
    <row r="2359" spans="3:15" x14ac:dyDescent="0.2">
      <c r="C2359"/>
      <c r="D2359"/>
      <c r="N2359"/>
      <c r="O2359"/>
    </row>
    <row r="2360" spans="3:15" x14ac:dyDescent="0.2">
      <c r="C2360"/>
      <c r="D2360"/>
      <c r="N2360"/>
      <c r="O2360"/>
    </row>
    <row r="2361" spans="3:15" x14ac:dyDescent="0.2">
      <c r="C2361"/>
      <c r="D2361"/>
      <c r="N2361"/>
      <c r="O2361"/>
    </row>
    <row r="2362" spans="3:15" x14ac:dyDescent="0.2">
      <c r="C2362"/>
      <c r="D2362"/>
      <c r="N2362"/>
      <c r="O2362"/>
    </row>
    <row r="2363" spans="3:15" x14ac:dyDescent="0.2">
      <c r="C2363"/>
      <c r="D2363"/>
      <c r="N2363"/>
      <c r="O2363"/>
    </row>
    <row r="2364" spans="3:15" x14ac:dyDescent="0.2">
      <c r="C2364"/>
      <c r="D2364"/>
      <c r="N2364"/>
      <c r="O2364"/>
    </row>
    <row r="2365" spans="3:15" x14ac:dyDescent="0.2">
      <c r="C2365"/>
      <c r="D2365"/>
      <c r="N2365"/>
      <c r="O2365"/>
    </row>
    <row r="2366" spans="3:15" x14ac:dyDescent="0.2">
      <c r="C2366"/>
      <c r="D2366"/>
      <c r="N2366"/>
      <c r="O2366"/>
    </row>
    <row r="2367" spans="3:15" x14ac:dyDescent="0.2">
      <c r="C2367"/>
      <c r="D2367"/>
      <c r="N2367"/>
      <c r="O2367"/>
    </row>
    <row r="2368" spans="3:15" x14ac:dyDescent="0.2">
      <c r="C2368"/>
      <c r="D2368"/>
      <c r="N2368"/>
      <c r="O2368"/>
    </row>
    <row r="2369" spans="3:15" x14ac:dyDescent="0.2">
      <c r="C2369"/>
      <c r="D2369"/>
      <c r="N2369"/>
      <c r="O2369"/>
    </row>
    <row r="2370" spans="3:15" x14ac:dyDescent="0.2">
      <c r="C2370"/>
      <c r="D2370"/>
      <c r="N2370"/>
      <c r="O2370"/>
    </row>
    <row r="2371" spans="3:15" x14ac:dyDescent="0.2">
      <c r="C2371"/>
      <c r="D2371"/>
      <c r="N2371"/>
      <c r="O2371"/>
    </row>
    <row r="2372" spans="3:15" x14ac:dyDescent="0.2">
      <c r="C2372"/>
      <c r="D2372"/>
      <c r="N2372"/>
      <c r="O2372"/>
    </row>
    <row r="2373" spans="3:15" x14ac:dyDescent="0.2">
      <c r="C2373"/>
      <c r="D2373"/>
      <c r="N2373"/>
      <c r="O2373"/>
    </row>
    <row r="2374" spans="3:15" x14ac:dyDescent="0.2">
      <c r="C2374"/>
      <c r="D2374"/>
      <c r="N2374"/>
      <c r="O2374"/>
    </row>
    <row r="2375" spans="3:15" x14ac:dyDescent="0.2">
      <c r="C2375"/>
      <c r="D2375"/>
      <c r="N2375"/>
      <c r="O2375"/>
    </row>
    <row r="2376" spans="3:15" x14ac:dyDescent="0.2">
      <c r="C2376"/>
      <c r="D2376"/>
      <c r="N2376"/>
      <c r="O2376"/>
    </row>
    <row r="2377" spans="3:15" x14ac:dyDescent="0.2">
      <c r="C2377"/>
      <c r="D2377"/>
      <c r="N2377"/>
      <c r="O2377"/>
    </row>
    <row r="2378" spans="3:15" x14ac:dyDescent="0.2">
      <c r="C2378"/>
      <c r="D2378"/>
      <c r="N2378"/>
      <c r="O2378"/>
    </row>
    <row r="2379" spans="3:15" x14ac:dyDescent="0.2">
      <c r="C2379"/>
      <c r="D2379"/>
      <c r="N2379"/>
      <c r="O2379"/>
    </row>
    <row r="2380" spans="3:15" x14ac:dyDescent="0.2">
      <c r="C2380"/>
      <c r="D2380"/>
      <c r="N2380"/>
      <c r="O2380"/>
    </row>
    <row r="2381" spans="3:15" x14ac:dyDescent="0.2">
      <c r="C2381"/>
      <c r="D2381"/>
      <c r="N2381"/>
      <c r="O2381"/>
    </row>
    <row r="2382" spans="3:15" x14ac:dyDescent="0.2">
      <c r="C2382"/>
      <c r="D2382"/>
      <c r="N2382"/>
      <c r="O2382"/>
    </row>
    <row r="2383" spans="3:15" x14ac:dyDescent="0.2">
      <c r="C2383"/>
      <c r="D2383"/>
      <c r="N2383"/>
      <c r="O2383"/>
    </row>
    <row r="2384" spans="3:15" x14ac:dyDescent="0.2">
      <c r="C2384"/>
      <c r="D2384"/>
      <c r="N2384"/>
      <c r="O2384"/>
    </row>
    <row r="2385" spans="3:15" x14ac:dyDescent="0.2">
      <c r="C2385"/>
      <c r="D2385"/>
      <c r="N2385"/>
      <c r="O2385"/>
    </row>
    <row r="2386" spans="3:15" x14ac:dyDescent="0.2">
      <c r="C2386"/>
      <c r="D2386"/>
      <c r="N2386"/>
      <c r="O2386"/>
    </row>
    <row r="2387" spans="3:15" x14ac:dyDescent="0.2">
      <c r="C2387"/>
      <c r="D2387"/>
      <c r="N2387"/>
      <c r="O2387"/>
    </row>
    <row r="2388" spans="3:15" x14ac:dyDescent="0.2">
      <c r="C2388"/>
      <c r="D2388"/>
      <c r="N2388"/>
      <c r="O2388"/>
    </row>
    <row r="2389" spans="3:15" x14ac:dyDescent="0.2">
      <c r="C2389"/>
      <c r="D2389"/>
      <c r="N2389"/>
      <c r="O2389"/>
    </row>
    <row r="2390" spans="3:15" x14ac:dyDescent="0.2">
      <c r="C2390"/>
      <c r="D2390"/>
      <c r="N2390"/>
      <c r="O2390"/>
    </row>
    <row r="2391" spans="3:15" x14ac:dyDescent="0.2">
      <c r="C2391"/>
      <c r="D2391"/>
      <c r="N2391"/>
      <c r="O2391"/>
    </row>
    <row r="2392" spans="3:15" x14ac:dyDescent="0.2">
      <c r="C2392"/>
      <c r="D2392"/>
      <c r="N2392"/>
      <c r="O2392"/>
    </row>
    <row r="2393" spans="3:15" x14ac:dyDescent="0.2">
      <c r="C2393"/>
      <c r="D2393"/>
      <c r="N2393"/>
      <c r="O2393"/>
    </row>
    <row r="2394" spans="3:15" x14ac:dyDescent="0.2">
      <c r="C2394"/>
      <c r="D2394"/>
      <c r="N2394"/>
      <c r="O2394"/>
    </row>
    <row r="2395" spans="3:15" x14ac:dyDescent="0.2">
      <c r="C2395"/>
      <c r="D2395"/>
      <c r="N2395"/>
      <c r="O2395"/>
    </row>
    <row r="2396" spans="3:15" x14ac:dyDescent="0.2">
      <c r="C2396"/>
      <c r="D2396"/>
      <c r="N2396"/>
      <c r="O2396"/>
    </row>
    <row r="2397" spans="3:15" x14ac:dyDescent="0.2">
      <c r="C2397"/>
      <c r="D2397"/>
      <c r="N2397"/>
      <c r="O2397"/>
    </row>
    <row r="2398" spans="3:15" x14ac:dyDescent="0.2">
      <c r="C2398"/>
      <c r="D2398"/>
      <c r="N2398"/>
      <c r="O2398"/>
    </row>
    <row r="2399" spans="3:15" x14ac:dyDescent="0.2">
      <c r="C2399"/>
      <c r="D2399"/>
      <c r="N2399"/>
      <c r="O2399"/>
    </row>
    <row r="2400" spans="3:15" x14ac:dyDescent="0.2">
      <c r="C2400"/>
      <c r="D2400"/>
      <c r="N2400"/>
      <c r="O2400"/>
    </row>
    <row r="2401" spans="3:15" x14ac:dyDescent="0.2">
      <c r="C2401"/>
      <c r="D2401"/>
      <c r="N2401"/>
      <c r="O2401"/>
    </row>
    <row r="2402" spans="3:15" x14ac:dyDescent="0.2">
      <c r="C2402"/>
      <c r="D2402"/>
      <c r="N2402"/>
      <c r="O2402"/>
    </row>
    <row r="2403" spans="3:15" x14ac:dyDescent="0.2">
      <c r="C2403"/>
      <c r="D2403"/>
      <c r="N2403"/>
      <c r="O2403"/>
    </row>
    <row r="2404" spans="3:15" x14ac:dyDescent="0.2">
      <c r="C2404"/>
      <c r="D2404"/>
      <c r="N2404"/>
      <c r="O2404"/>
    </row>
    <row r="2405" spans="3:15" x14ac:dyDescent="0.2">
      <c r="C2405"/>
      <c r="D2405"/>
      <c r="N2405"/>
      <c r="O2405"/>
    </row>
    <row r="2406" spans="3:15" x14ac:dyDescent="0.2">
      <c r="C2406"/>
      <c r="D2406"/>
      <c r="N2406"/>
      <c r="O2406"/>
    </row>
    <row r="2407" spans="3:15" x14ac:dyDescent="0.2">
      <c r="C2407"/>
      <c r="D2407"/>
      <c r="N2407"/>
      <c r="O2407"/>
    </row>
    <row r="2408" spans="3:15" x14ac:dyDescent="0.2">
      <c r="C2408"/>
      <c r="D2408"/>
      <c r="N2408"/>
      <c r="O2408"/>
    </row>
    <row r="2409" spans="3:15" x14ac:dyDescent="0.2">
      <c r="C2409"/>
      <c r="D2409"/>
      <c r="N2409"/>
      <c r="O2409"/>
    </row>
    <row r="2410" spans="3:15" x14ac:dyDescent="0.2">
      <c r="C2410"/>
      <c r="D2410"/>
      <c r="N2410"/>
      <c r="O2410"/>
    </row>
    <row r="2411" spans="3:15" x14ac:dyDescent="0.2">
      <c r="C2411"/>
      <c r="D2411"/>
      <c r="N2411"/>
      <c r="O2411"/>
    </row>
    <row r="2412" spans="3:15" x14ac:dyDescent="0.2">
      <c r="C2412"/>
      <c r="D2412"/>
      <c r="N2412"/>
      <c r="O2412"/>
    </row>
    <row r="2413" spans="3:15" x14ac:dyDescent="0.2">
      <c r="C2413"/>
      <c r="D2413"/>
      <c r="N2413"/>
      <c r="O2413"/>
    </row>
    <row r="2414" spans="3:15" x14ac:dyDescent="0.2">
      <c r="C2414"/>
      <c r="D2414"/>
      <c r="N2414"/>
      <c r="O2414"/>
    </row>
    <row r="2415" spans="3:15" x14ac:dyDescent="0.2">
      <c r="C2415"/>
      <c r="D2415"/>
      <c r="N2415"/>
      <c r="O2415"/>
    </row>
    <row r="2416" spans="3:15" x14ac:dyDescent="0.2">
      <c r="C2416"/>
      <c r="D2416"/>
      <c r="N2416"/>
      <c r="O2416"/>
    </row>
    <row r="2417" spans="3:15" x14ac:dyDescent="0.2">
      <c r="C2417"/>
      <c r="D2417"/>
      <c r="N2417"/>
      <c r="O2417"/>
    </row>
    <row r="2418" spans="3:15" x14ac:dyDescent="0.2">
      <c r="C2418"/>
      <c r="D2418"/>
      <c r="N2418"/>
      <c r="O2418"/>
    </row>
    <row r="2419" spans="3:15" x14ac:dyDescent="0.2">
      <c r="C2419"/>
      <c r="D2419"/>
      <c r="N2419"/>
      <c r="O2419"/>
    </row>
    <row r="2420" spans="3:15" x14ac:dyDescent="0.2">
      <c r="C2420"/>
      <c r="D2420"/>
      <c r="N2420"/>
      <c r="O2420"/>
    </row>
    <row r="2421" spans="3:15" x14ac:dyDescent="0.2">
      <c r="C2421"/>
      <c r="D2421"/>
      <c r="N2421"/>
      <c r="O2421"/>
    </row>
    <row r="2422" spans="3:15" x14ac:dyDescent="0.2">
      <c r="C2422"/>
      <c r="D2422"/>
      <c r="N2422"/>
      <c r="O2422"/>
    </row>
    <row r="2423" spans="3:15" x14ac:dyDescent="0.2">
      <c r="C2423"/>
      <c r="D2423"/>
      <c r="N2423"/>
      <c r="O2423"/>
    </row>
    <row r="2424" spans="3:15" x14ac:dyDescent="0.2">
      <c r="C2424"/>
      <c r="D2424"/>
      <c r="N2424"/>
      <c r="O2424"/>
    </row>
    <row r="2425" spans="3:15" x14ac:dyDescent="0.2">
      <c r="C2425"/>
      <c r="D2425"/>
      <c r="N2425"/>
      <c r="O2425"/>
    </row>
    <row r="2426" spans="3:15" x14ac:dyDescent="0.2">
      <c r="C2426"/>
      <c r="D2426"/>
      <c r="N2426"/>
      <c r="O2426"/>
    </row>
    <row r="2427" spans="3:15" x14ac:dyDescent="0.2">
      <c r="C2427"/>
      <c r="D2427"/>
      <c r="N2427"/>
      <c r="O2427"/>
    </row>
    <row r="2428" spans="3:15" x14ac:dyDescent="0.2">
      <c r="C2428"/>
      <c r="D2428"/>
      <c r="N2428"/>
      <c r="O2428"/>
    </row>
    <row r="2429" spans="3:15" x14ac:dyDescent="0.2">
      <c r="C2429"/>
      <c r="D2429"/>
      <c r="N2429"/>
      <c r="O2429"/>
    </row>
    <row r="2430" spans="3:15" x14ac:dyDescent="0.2">
      <c r="C2430"/>
      <c r="D2430"/>
      <c r="N2430"/>
      <c r="O2430"/>
    </row>
    <row r="2431" spans="3:15" x14ac:dyDescent="0.2">
      <c r="C2431"/>
      <c r="D2431"/>
      <c r="N2431"/>
      <c r="O2431"/>
    </row>
    <row r="2432" spans="3:15" x14ac:dyDescent="0.2">
      <c r="C2432"/>
      <c r="D2432"/>
      <c r="N2432"/>
      <c r="O2432"/>
    </row>
    <row r="2433" spans="3:15" x14ac:dyDescent="0.2">
      <c r="C2433"/>
      <c r="D2433"/>
      <c r="N2433"/>
      <c r="O2433"/>
    </row>
    <row r="2434" spans="3:15" x14ac:dyDescent="0.2">
      <c r="C2434"/>
      <c r="D2434"/>
      <c r="N2434"/>
      <c r="O2434"/>
    </row>
    <row r="2435" spans="3:15" x14ac:dyDescent="0.2">
      <c r="C2435"/>
      <c r="D2435"/>
      <c r="N2435"/>
      <c r="O2435"/>
    </row>
    <row r="2436" spans="3:15" x14ac:dyDescent="0.2">
      <c r="C2436"/>
      <c r="D2436"/>
      <c r="N2436"/>
      <c r="O2436"/>
    </row>
    <row r="2437" spans="3:15" x14ac:dyDescent="0.2">
      <c r="C2437"/>
      <c r="D2437"/>
      <c r="N2437"/>
      <c r="O2437"/>
    </row>
    <row r="2438" spans="3:15" x14ac:dyDescent="0.2">
      <c r="C2438"/>
      <c r="D2438"/>
      <c r="N2438"/>
      <c r="O2438"/>
    </row>
    <row r="2439" spans="3:15" x14ac:dyDescent="0.2">
      <c r="C2439"/>
      <c r="D2439"/>
      <c r="N2439"/>
      <c r="O2439"/>
    </row>
    <row r="2440" spans="3:15" x14ac:dyDescent="0.2">
      <c r="C2440"/>
      <c r="D2440"/>
      <c r="N2440"/>
      <c r="O2440"/>
    </row>
    <row r="2441" spans="3:15" x14ac:dyDescent="0.2">
      <c r="C2441"/>
      <c r="D2441"/>
      <c r="N2441"/>
      <c r="O2441"/>
    </row>
    <row r="2442" spans="3:15" x14ac:dyDescent="0.2">
      <c r="C2442"/>
      <c r="D2442"/>
      <c r="N2442"/>
      <c r="O2442"/>
    </row>
    <row r="2443" spans="3:15" x14ac:dyDescent="0.2">
      <c r="C2443"/>
      <c r="D2443"/>
      <c r="N2443"/>
      <c r="O2443"/>
    </row>
    <row r="2444" spans="3:15" x14ac:dyDescent="0.2">
      <c r="C2444"/>
      <c r="D2444"/>
      <c r="N2444"/>
      <c r="O2444"/>
    </row>
    <row r="2445" spans="3:15" x14ac:dyDescent="0.2">
      <c r="C2445"/>
      <c r="D2445"/>
      <c r="N2445"/>
      <c r="O2445"/>
    </row>
    <row r="2446" spans="3:15" x14ac:dyDescent="0.2">
      <c r="C2446"/>
      <c r="D2446"/>
      <c r="N2446"/>
      <c r="O2446"/>
    </row>
    <row r="2447" spans="3:15" x14ac:dyDescent="0.2">
      <c r="C2447"/>
      <c r="D2447"/>
      <c r="N2447"/>
      <c r="O2447"/>
    </row>
    <row r="2448" spans="3:15" x14ac:dyDescent="0.2">
      <c r="C2448"/>
      <c r="D2448"/>
      <c r="N2448"/>
      <c r="O2448"/>
    </row>
    <row r="2449" spans="3:15" x14ac:dyDescent="0.2">
      <c r="C2449"/>
      <c r="D2449"/>
      <c r="N2449"/>
      <c r="O2449"/>
    </row>
    <row r="2450" spans="3:15" x14ac:dyDescent="0.2">
      <c r="C2450"/>
      <c r="D2450"/>
      <c r="N2450"/>
      <c r="O2450"/>
    </row>
    <row r="2451" spans="3:15" x14ac:dyDescent="0.2">
      <c r="C2451"/>
      <c r="D2451"/>
      <c r="N2451"/>
      <c r="O2451"/>
    </row>
    <row r="2452" spans="3:15" x14ac:dyDescent="0.2">
      <c r="C2452"/>
      <c r="D2452"/>
      <c r="N2452"/>
      <c r="O2452"/>
    </row>
    <row r="2453" spans="3:15" x14ac:dyDescent="0.2">
      <c r="C2453"/>
      <c r="D2453"/>
      <c r="N2453"/>
      <c r="O2453"/>
    </row>
    <row r="2454" spans="3:15" x14ac:dyDescent="0.2">
      <c r="C2454"/>
      <c r="D2454"/>
      <c r="N2454"/>
      <c r="O2454"/>
    </row>
    <row r="2455" spans="3:15" x14ac:dyDescent="0.2">
      <c r="C2455"/>
      <c r="D2455"/>
      <c r="N2455"/>
      <c r="O2455"/>
    </row>
    <row r="2456" spans="3:15" x14ac:dyDescent="0.2">
      <c r="C2456"/>
      <c r="D2456"/>
      <c r="N2456"/>
      <c r="O2456"/>
    </row>
    <row r="2457" spans="3:15" x14ac:dyDescent="0.2">
      <c r="C2457"/>
      <c r="D2457"/>
      <c r="N2457"/>
      <c r="O2457"/>
    </row>
    <row r="2458" spans="3:15" x14ac:dyDescent="0.2">
      <c r="C2458"/>
      <c r="D2458"/>
      <c r="N2458"/>
      <c r="O2458"/>
    </row>
    <row r="2459" spans="3:15" x14ac:dyDescent="0.2">
      <c r="C2459"/>
      <c r="D2459"/>
      <c r="N2459"/>
      <c r="O2459"/>
    </row>
    <row r="2460" spans="3:15" x14ac:dyDescent="0.2">
      <c r="C2460"/>
      <c r="D2460"/>
      <c r="N2460"/>
      <c r="O2460"/>
    </row>
    <row r="2461" spans="3:15" x14ac:dyDescent="0.2">
      <c r="C2461"/>
      <c r="D2461"/>
      <c r="N2461"/>
      <c r="O2461"/>
    </row>
    <row r="2462" spans="3:15" x14ac:dyDescent="0.2">
      <c r="C2462"/>
      <c r="D2462"/>
      <c r="N2462"/>
      <c r="O2462"/>
    </row>
    <row r="2463" spans="3:15" x14ac:dyDescent="0.2">
      <c r="C2463"/>
      <c r="D2463"/>
      <c r="N2463"/>
      <c r="O2463"/>
    </row>
    <row r="2464" spans="3:15" x14ac:dyDescent="0.2">
      <c r="C2464"/>
      <c r="D2464"/>
      <c r="N2464"/>
      <c r="O2464"/>
    </row>
    <row r="2465" spans="3:15" x14ac:dyDescent="0.2">
      <c r="C2465"/>
      <c r="D2465"/>
      <c r="N2465"/>
      <c r="O2465"/>
    </row>
    <row r="2466" spans="3:15" x14ac:dyDescent="0.2">
      <c r="C2466"/>
      <c r="D2466"/>
      <c r="N2466"/>
      <c r="O2466"/>
    </row>
    <row r="2467" spans="3:15" x14ac:dyDescent="0.2">
      <c r="C2467"/>
      <c r="D2467"/>
      <c r="N2467"/>
      <c r="O2467"/>
    </row>
    <row r="2468" spans="3:15" x14ac:dyDescent="0.2">
      <c r="C2468"/>
      <c r="D2468"/>
      <c r="N2468"/>
      <c r="O2468"/>
    </row>
    <row r="2469" spans="3:15" x14ac:dyDescent="0.2">
      <c r="C2469"/>
      <c r="D2469"/>
      <c r="N2469"/>
      <c r="O2469"/>
    </row>
    <row r="2470" spans="3:15" x14ac:dyDescent="0.2">
      <c r="C2470"/>
      <c r="D2470"/>
      <c r="N2470"/>
      <c r="O2470"/>
    </row>
    <row r="2471" spans="3:15" x14ac:dyDescent="0.2">
      <c r="C2471"/>
      <c r="D2471"/>
      <c r="N2471"/>
      <c r="O2471"/>
    </row>
    <row r="2472" spans="3:15" x14ac:dyDescent="0.2">
      <c r="C2472"/>
      <c r="D2472"/>
      <c r="N2472"/>
      <c r="O2472"/>
    </row>
    <row r="2473" spans="3:15" x14ac:dyDescent="0.2">
      <c r="C2473"/>
      <c r="D2473"/>
      <c r="N2473"/>
      <c r="O2473"/>
    </row>
    <row r="2474" spans="3:15" x14ac:dyDescent="0.2">
      <c r="C2474"/>
      <c r="D2474"/>
      <c r="N2474"/>
      <c r="O2474"/>
    </row>
    <row r="2475" spans="3:15" x14ac:dyDescent="0.2">
      <c r="C2475"/>
      <c r="D2475"/>
      <c r="N2475"/>
      <c r="O2475"/>
    </row>
    <row r="2476" spans="3:15" x14ac:dyDescent="0.2">
      <c r="C2476"/>
      <c r="D2476"/>
      <c r="N2476"/>
      <c r="O2476"/>
    </row>
    <row r="2477" spans="3:15" x14ac:dyDescent="0.2">
      <c r="C2477"/>
      <c r="D2477"/>
      <c r="N2477"/>
      <c r="O2477"/>
    </row>
    <row r="2478" spans="3:15" x14ac:dyDescent="0.2">
      <c r="C2478"/>
      <c r="D2478"/>
      <c r="N2478"/>
      <c r="O2478"/>
    </row>
    <row r="2479" spans="3:15" x14ac:dyDescent="0.2">
      <c r="C2479"/>
      <c r="D2479"/>
      <c r="N2479"/>
      <c r="O2479"/>
    </row>
    <row r="2480" spans="3:15" x14ac:dyDescent="0.2">
      <c r="C2480"/>
      <c r="D2480"/>
      <c r="N2480"/>
      <c r="O2480"/>
    </row>
    <row r="2481" spans="3:15" x14ac:dyDescent="0.2">
      <c r="C2481"/>
      <c r="D2481"/>
      <c r="N2481"/>
      <c r="O2481"/>
    </row>
    <row r="2482" spans="3:15" x14ac:dyDescent="0.2">
      <c r="C2482"/>
      <c r="D2482"/>
      <c r="N2482"/>
      <c r="O2482"/>
    </row>
    <row r="2483" spans="3:15" x14ac:dyDescent="0.2">
      <c r="C2483"/>
      <c r="D2483"/>
      <c r="N2483"/>
      <c r="O2483"/>
    </row>
    <row r="2484" spans="3:15" x14ac:dyDescent="0.2">
      <c r="C2484"/>
      <c r="D2484"/>
      <c r="N2484"/>
      <c r="O2484"/>
    </row>
    <row r="2485" spans="3:15" x14ac:dyDescent="0.2">
      <c r="C2485"/>
      <c r="D2485"/>
      <c r="N2485"/>
      <c r="O2485"/>
    </row>
    <row r="2486" spans="3:15" x14ac:dyDescent="0.2">
      <c r="C2486"/>
      <c r="D2486"/>
      <c r="N2486"/>
      <c r="O2486"/>
    </row>
    <row r="2487" spans="3:15" x14ac:dyDescent="0.2">
      <c r="C2487"/>
      <c r="D2487"/>
      <c r="N2487"/>
      <c r="O2487"/>
    </row>
    <row r="2488" spans="3:15" x14ac:dyDescent="0.2">
      <c r="C2488"/>
      <c r="D2488"/>
      <c r="N2488"/>
      <c r="O2488"/>
    </row>
    <row r="2489" spans="3:15" x14ac:dyDescent="0.2">
      <c r="C2489"/>
      <c r="D2489"/>
      <c r="N2489"/>
      <c r="O2489"/>
    </row>
    <row r="2490" spans="3:15" x14ac:dyDescent="0.2">
      <c r="C2490"/>
      <c r="D2490"/>
      <c r="N2490"/>
      <c r="O2490"/>
    </row>
    <row r="2491" spans="3:15" x14ac:dyDescent="0.2">
      <c r="C2491"/>
      <c r="D2491"/>
      <c r="N2491"/>
      <c r="O2491"/>
    </row>
    <row r="2492" spans="3:15" x14ac:dyDescent="0.2">
      <c r="C2492"/>
      <c r="D2492"/>
      <c r="N2492"/>
      <c r="O2492"/>
    </row>
    <row r="2493" spans="3:15" x14ac:dyDescent="0.2">
      <c r="C2493"/>
      <c r="D2493"/>
      <c r="N2493"/>
      <c r="O2493"/>
    </row>
    <row r="2494" spans="3:15" x14ac:dyDescent="0.2">
      <c r="C2494"/>
      <c r="D2494"/>
      <c r="N2494"/>
      <c r="O2494"/>
    </row>
    <row r="2495" spans="3:15" x14ac:dyDescent="0.2">
      <c r="C2495"/>
      <c r="D2495"/>
      <c r="N2495"/>
      <c r="O2495"/>
    </row>
    <row r="2496" spans="3:15" x14ac:dyDescent="0.2">
      <c r="C2496"/>
      <c r="D2496"/>
      <c r="N2496"/>
      <c r="O2496"/>
    </row>
    <row r="2497" spans="3:15" x14ac:dyDescent="0.2">
      <c r="C2497"/>
      <c r="D2497"/>
      <c r="N2497"/>
      <c r="O2497"/>
    </row>
    <row r="2498" spans="3:15" x14ac:dyDescent="0.2">
      <c r="C2498"/>
      <c r="D2498"/>
      <c r="N2498"/>
      <c r="O2498"/>
    </row>
    <row r="2499" spans="3:15" x14ac:dyDescent="0.2">
      <c r="C2499"/>
      <c r="D2499"/>
      <c r="N2499"/>
      <c r="O2499"/>
    </row>
    <row r="2500" spans="3:15" x14ac:dyDescent="0.2">
      <c r="C2500"/>
      <c r="D2500"/>
      <c r="N2500"/>
      <c r="O2500"/>
    </row>
    <row r="2501" spans="3:15" x14ac:dyDescent="0.2">
      <c r="C2501"/>
      <c r="D2501"/>
      <c r="N2501"/>
      <c r="O2501"/>
    </row>
    <row r="2502" spans="3:15" x14ac:dyDescent="0.2">
      <c r="C2502"/>
      <c r="D2502"/>
      <c r="N2502"/>
      <c r="O2502"/>
    </row>
    <row r="2503" spans="3:15" x14ac:dyDescent="0.2">
      <c r="C2503"/>
      <c r="D2503"/>
      <c r="N2503"/>
      <c r="O2503"/>
    </row>
    <row r="2504" spans="3:15" x14ac:dyDescent="0.2">
      <c r="C2504"/>
      <c r="D2504"/>
      <c r="N2504"/>
      <c r="O2504"/>
    </row>
    <row r="2505" spans="3:15" x14ac:dyDescent="0.2">
      <c r="C2505"/>
      <c r="D2505"/>
      <c r="N2505"/>
      <c r="O2505"/>
    </row>
    <row r="2506" spans="3:15" x14ac:dyDescent="0.2">
      <c r="C2506"/>
      <c r="D2506"/>
      <c r="N2506"/>
      <c r="O2506"/>
    </row>
    <row r="2507" spans="3:15" x14ac:dyDescent="0.2">
      <c r="C2507"/>
      <c r="D2507"/>
      <c r="N2507"/>
      <c r="O2507"/>
    </row>
    <row r="2508" spans="3:15" x14ac:dyDescent="0.2">
      <c r="C2508"/>
      <c r="D2508"/>
      <c r="N2508"/>
      <c r="O2508"/>
    </row>
    <row r="2509" spans="3:15" x14ac:dyDescent="0.2">
      <c r="C2509"/>
      <c r="D2509"/>
      <c r="N2509"/>
      <c r="O2509"/>
    </row>
    <row r="2510" spans="3:15" x14ac:dyDescent="0.2">
      <c r="C2510"/>
      <c r="D2510"/>
      <c r="N2510"/>
      <c r="O2510"/>
    </row>
    <row r="2511" spans="3:15" x14ac:dyDescent="0.2">
      <c r="C2511"/>
      <c r="D2511"/>
      <c r="N2511"/>
      <c r="O2511"/>
    </row>
    <row r="2512" spans="3:15" x14ac:dyDescent="0.2">
      <c r="C2512"/>
      <c r="D2512"/>
      <c r="N2512"/>
      <c r="O2512"/>
    </row>
    <row r="2513" spans="3:15" x14ac:dyDescent="0.2">
      <c r="C2513"/>
      <c r="D2513"/>
      <c r="N2513"/>
      <c r="O2513"/>
    </row>
    <row r="2514" spans="3:15" x14ac:dyDescent="0.2">
      <c r="C2514"/>
      <c r="D2514"/>
      <c r="N2514"/>
      <c r="O2514"/>
    </row>
    <row r="2515" spans="3:15" x14ac:dyDescent="0.2">
      <c r="C2515"/>
      <c r="D2515"/>
      <c r="N2515"/>
      <c r="O2515"/>
    </row>
    <row r="2516" spans="3:15" x14ac:dyDescent="0.2">
      <c r="C2516"/>
      <c r="D2516"/>
      <c r="N2516"/>
      <c r="O2516"/>
    </row>
    <row r="2517" spans="3:15" x14ac:dyDescent="0.2">
      <c r="C2517"/>
      <c r="D2517"/>
      <c r="N2517"/>
      <c r="O2517"/>
    </row>
    <row r="2518" spans="3:15" x14ac:dyDescent="0.2">
      <c r="C2518"/>
      <c r="D2518"/>
      <c r="N2518"/>
      <c r="O2518"/>
    </row>
    <row r="2519" spans="3:15" x14ac:dyDescent="0.2">
      <c r="C2519"/>
      <c r="D2519"/>
      <c r="N2519"/>
      <c r="O2519"/>
    </row>
    <row r="2520" spans="3:15" x14ac:dyDescent="0.2">
      <c r="C2520"/>
      <c r="D2520"/>
      <c r="N2520"/>
      <c r="O2520"/>
    </row>
    <row r="2521" spans="3:15" x14ac:dyDescent="0.2">
      <c r="C2521"/>
      <c r="D2521"/>
      <c r="N2521"/>
      <c r="O2521"/>
    </row>
    <row r="2522" spans="3:15" x14ac:dyDescent="0.2">
      <c r="C2522"/>
      <c r="D2522"/>
      <c r="N2522"/>
      <c r="O2522"/>
    </row>
    <row r="2523" spans="3:15" x14ac:dyDescent="0.2">
      <c r="C2523"/>
      <c r="D2523"/>
      <c r="N2523"/>
      <c r="O2523"/>
    </row>
    <row r="2524" spans="3:15" x14ac:dyDescent="0.2">
      <c r="C2524"/>
      <c r="D2524"/>
      <c r="N2524"/>
      <c r="O2524"/>
    </row>
    <row r="2525" spans="3:15" x14ac:dyDescent="0.2">
      <c r="C2525"/>
      <c r="D2525"/>
      <c r="N2525"/>
      <c r="O2525"/>
    </row>
    <row r="2526" spans="3:15" x14ac:dyDescent="0.2">
      <c r="C2526"/>
      <c r="D2526"/>
      <c r="N2526"/>
      <c r="O2526"/>
    </row>
    <row r="2527" spans="3:15" x14ac:dyDescent="0.2">
      <c r="C2527"/>
      <c r="D2527"/>
      <c r="N2527"/>
      <c r="O2527"/>
    </row>
    <row r="2528" spans="3:15" x14ac:dyDescent="0.2">
      <c r="C2528"/>
      <c r="D2528"/>
      <c r="N2528"/>
      <c r="O2528"/>
    </row>
    <row r="2529" spans="3:15" x14ac:dyDescent="0.2">
      <c r="C2529"/>
      <c r="D2529"/>
      <c r="N2529"/>
      <c r="O2529"/>
    </row>
    <row r="2530" spans="3:15" x14ac:dyDescent="0.2">
      <c r="C2530"/>
      <c r="D2530"/>
      <c r="N2530"/>
      <c r="O2530"/>
    </row>
    <row r="2531" spans="3:15" x14ac:dyDescent="0.2">
      <c r="C2531"/>
      <c r="D2531"/>
      <c r="N2531"/>
      <c r="O2531"/>
    </row>
    <row r="2532" spans="3:15" x14ac:dyDescent="0.2">
      <c r="C2532"/>
      <c r="D2532"/>
      <c r="N2532"/>
      <c r="O2532"/>
    </row>
    <row r="2533" spans="3:15" x14ac:dyDescent="0.2">
      <c r="C2533"/>
      <c r="D2533"/>
      <c r="N2533"/>
      <c r="O2533"/>
    </row>
    <row r="2534" spans="3:15" x14ac:dyDescent="0.2">
      <c r="C2534"/>
      <c r="D2534"/>
      <c r="N2534"/>
      <c r="O2534"/>
    </row>
    <row r="2535" spans="3:15" x14ac:dyDescent="0.2">
      <c r="C2535"/>
      <c r="D2535"/>
      <c r="N2535"/>
      <c r="O2535"/>
    </row>
    <row r="2536" spans="3:15" x14ac:dyDescent="0.2">
      <c r="C2536"/>
      <c r="D2536"/>
      <c r="N2536"/>
      <c r="O2536"/>
    </row>
    <row r="2537" spans="3:15" x14ac:dyDescent="0.2">
      <c r="C2537"/>
      <c r="D2537"/>
      <c r="N2537"/>
      <c r="O2537"/>
    </row>
    <row r="2538" spans="3:15" x14ac:dyDescent="0.2">
      <c r="C2538"/>
      <c r="D2538"/>
      <c r="N2538"/>
      <c r="O2538"/>
    </row>
    <row r="2539" spans="3:15" x14ac:dyDescent="0.2">
      <c r="C2539"/>
      <c r="D2539"/>
      <c r="N2539"/>
      <c r="O2539"/>
    </row>
    <row r="2540" spans="3:15" x14ac:dyDescent="0.2">
      <c r="C2540"/>
      <c r="D2540"/>
      <c r="N2540"/>
      <c r="O2540"/>
    </row>
    <row r="2541" spans="3:15" x14ac:dyDescent="0.2">
      <c r="C2541"/>
      <c r="D2541"/>
      <c r="N2541"/>
      <c r="O2541"/>
    </row>
    <row r="2542" spans="3:15" x14ac:dyDescent="0.2">
      <c r="C2542"/>
      <c r="D2542"/>
      <c r="N2542"/>
      <c r="O2542"/>
    </row>
    <row r="2543" spans="3:15" x14ac:dyDescent="0.2">
      <c r="C2543"/>
      <c r="D2543"/>
      <c r="N2543"/>
      <c r="O2543"/>
    </row>
    <row r="2544" spans="3:15" x14ac:dyDescent="0.2">
      <c r="C2544"/>
      <c r="D2544"/>
      <c r="N2544"/>
      <c r="O2544"/>
    </row>
    <row r="2545" spans="3:15" x14ac:dyDescent="0.2">
      <c r="C2545"/>
      <c r="D2545"/>
      <c r="N2545"/>
      <c r="O2545"/>
    </row>
    <row r="2546" spans="3:15" x14ac:dyDescent="0.2">
      <c r="C2546"/>
      <c r="D2546"/>
      <c r="N2546"/>
      <c r="O2546"/>
    </row>
    <row r="2547" spans="3:15" x14ac:dyDescent="0.2">
      <c r="C2547"/>
      <c r="D2547"/>
      <c r="N2547"/>
      <c r="O2547"/>
    </row>
    <row r="2548" spans="3:15" x14ac:dyDescent="0.2">
      <c r="C2548"/>
      <c r="D2548"/>
      <c r="N2548"/>
      <c r="O2548"/>
    </row>
    <row r="2549" spans="3:15" x14ac:dyDescent="0.2">
      <c r="C2549"/>
      <c r="D2549"/>
      <c r="N2549"/>
      <c r="O2549"/>
    </row>
    <row r="2550" spans="3:15" x14ac:dyDescent="0.2">
      <c r="C2550"/>
      <c r="D2550"/>
      <c r="N2550"/>
      <c r="O2550"/>
    </row>
    <row r="2551" spans="3:15" x14ac:dyDescent="0.2">
      <c r="C2551"/>
      <c r="D2551"/>
      <c r="N2551"/>
      <c r="O2551"/>
    </row>
    <row r="2552" spans="3:15" x14ac:dyDescent="0.2">
      <c r="C2552"/>
      <c r="D2552"/>
      <c r="N2552"/>
      <c r="O2552"/>
    </row>
    <row r="2553" spans="3:15" x14ac:dyDescent="0.2">
      <c r="C2553"/>
      <c r="D2553"/>
      <c r="N2553"/>
      <c r="O2553"/>
    </row>
    <row r="2554" spans="3:15" x14ac:dyDescent="0.2">
      <c r="C2554"/>
      <c r="D2554"/>
      <c r="N2554"/>
      <c r="O2554"/>
    </row>
    <row r="2555" spans="3:15" x14ac:dyDescent="0.2">
      <c r="C2555"/>
      <c r="D2555"/>
      <c r="N2555"/>
      <c r="O2555"/>
    </row>
    <row r="2556" spans="3:15" x14ac:dyDescent="0.2">
      <c r="C2556"/>
      <c r="D2556"/>
      <c r="N2556"/>
      <c r="O2556"/>
    </row>
    <row r="2557" spans="3:15" x14ac:dyDescent="0.2">
      <c r="C2557"/>
      <c r="D2557"/>
      <c r="N2557"/>
      <c r="O2557"/>
    </row>
    <row r="2558" spans="3:15" x14ac:dyDescent="0.2">
      <c r="C2558"/>
      <c r="D2558"/>
      <c r="N2558"/>
      <c r="O2558"/>
    </row>
    <row r="2559" spans="3:15" x14ac:dyDescent="0.2">
      <c r="C2559"/>
      <c r="D2559"/>
      <c r="N2559"/>
      <c r="O2559"/>
    </row>
    <row r="2560" spans="3:15" x14ac:dyDescent="0.2">
      <c r="C2560"/>
      <c r="D2560"/>
      <c r="N2560"/>
      <c r="O2560"/>
    </row>
    <row r="2561" spans="3:15" x14ac:dyDescent="0.2">
      <c r="C2561"/>
      <c r="D2561"/>
      <c r="N2561"/>
      <c r="O2561"/>
    </row>
    <row r="2562" spans="3:15" x14ac:dyDescent="0.2">
      <c r="C2562"/>
      <c r="D2562"/>
      <c r="N2562"/>
      <c r="O2562"/>
    </row>
    <row r="2563" spans="3:15" x14ac:dyDescent="0.2">
      <c r="C2563"/>
      <c r="D2563"/>
      <c r="N2563"/>
      <c r="O2563"/>
    </row>
    <row r="2564" spans="3:15" x14ac:dyDescent="0.2">
      <c r="C2564"/>
      <c r="D2564"/>
      <c r="N2564"/>
      <c r="O2564"/>
    </row>
    <row r="2565" spans="3:15" x14ac:dyDescent="0.2">
      <c r="C2565"/>
      <c r="D2565"/>
      <c r="N2565"/>
      <c r="O2565"/>
    </row>
    <row r="2566" spans="3:15" x14ac:dyDescent="0.2">
      <c r="C2566"/>
      <c r="D2566"/>
      <c r="N2566"/>
      <c r="O2566"/>
    </row>
    <row r="2567" spans="3:15" x14ac:dyDescent="0.2">
      <c r="C2567"/>
      <c r="D2567"/>
      <c r="N2567"/>
      <c r="O2567"/>
    </row>
    <row r="2568" spans="3:15" x14ac:dyDescent="0.2">
      <c r="C2568"/>
      <c r="D2568"/>
      <c r="N2568"/>
      <c r="O2568"/>
    </row>
    <row r="2569" spans="3:15" x14ac:dyDescent="0.2">
      <c r="C2569"/>
      <c r="D2569"/>
      <c r="N2569"/>
      <c r="O2569"/>
    </row>
    <row r="2570" spans="3:15" x14ac:dyDescent="0.2">
      <c r="C2570"/>
      <c r="D2570"/>
      <c r="N2570"/>
      <c r="O2570"/>
    </row>
    <row r="2571" spans="3:15" x14ac:dyDescent="0.2">
      <c r="C2571"/>
      <c r="D2571"/>
      <c r="N2571"/>
      <c r="O2571"/>
    </row>
    <row r="2572" spans="3:15" x14ac:dyDescent="0.2">
      <c r="C2572"/>
      <c r="D2572"/>
      <c r="N2572"/>
      <c r="O2572"/>
    </row>
    <row r="2573" spans="3:15" x14ac:dyDescent="0.2">
      <c r="C2573"/>
      <c r="D2573"/>
      <c r="N2573"/>
      <c r="O2573"/>
    </row>
    <row r="2574" spans="3:15" x14ac:dyDescent="0.2">
      <c r="C2574"/>
      <c r="D2574"/>
      <c r="N2574"/>
      <c r="O2574"/>
    </row>
    <row r="2575" spans="3:15" x14ac:dyDescent="0.2">
      <c r="C2575"/>
      <c r="D2575"/>
      <c r="N2575"/>
      <c r="O2575"/>
    </row>
    <row r="2576" spans="3:15" x14ac:dyDescent="0.2">
      <c r="C2576"/>
      <c r="D2576"/>
      <c r="N2576"/>
      <c r="O2576"/>
    </row>
    <row r="2577" spans="3:15" x14ac:dyDescent="0.2">
      <c r="C2577"/>
      <c r="D2577"/>
      <c r="N2577"/>
      <c r="O2577"/>
    </row>
    <row r="2578" spans="3:15" x14ac:dyDescent="0.2">
      <c r="C2578"/>
      <c r="D2578"/>
      <c r="N2578"/>
      <c r="O2578"/>
    </row>
    <row r="2579" spans="3:15" x14ac:dyDescent="0.2">
      <c r="C2579"/>
      <c r="D2579"/>
      <c r="N2579"/>
      <c r="O2579"/>
    </row>
    <row r="2580" spans="3:15" x14ac:dyDescent="0.2">
      <c r="C2580"/>
      <c r="D2580"/>
    </row>
    <row r="2581" spans="3:15" x14ac:dyDescent="0.2">
      <c r="C2581"/>
      <c r="D2581"/>
    </row>
    <row r="2582" spans="3:15" x14ac:dyDescent="0.2">
      <c r="C2582"/>
      <c r="D2582"/>
    </row>
    <row r="2583" spans="3:15" x14ac:dyDescent="0.2">
      <c r="C2583"/>
      <c r="D2583"/>
    </row>
    <row r="2584" spans="3:15" x14ac:dyDescent="0.2">
      <c r="C2584"/>
      <c r="D2584"/>
    </row>
    <row r="2585" spans="3:15" x14ac:dyDescent="0.2">
      <c r="C2585"/>
      <c r="D2585"/>
    </row>
    <row r="2586" spans="3:15" x14ac:dyDescent="0.2">
      <c r="C2586"/>
      <c r="D2586"/>
    </row>
    <row r="2587" spans="3:15" x14ac:dyDescent="0.2">
      <c r="C2587"/>
    </row>
    <row r="2588" spans="3:15" x14ac:dyDescent="0.2">
      <c r="C2588"/>
    </row>
    <row r="2589" spans="3:15" x14ac:dyDescent="0.2">
      <c r="C2589"/>
    </row>
    <row r="2590" spans="3:15" x14ac:dyDescent="0.2">
      <c r="C2590"/>
    </row>
    <row r="2591" spans="3:15" x14ac:dyDescent="0.2">
      <c r="C2591"/>
    </row>
    <row r="2592" spans="3:15" x14ac:dyDescent="0.2">
      <c r="C2592"/>
    </row>
    <row r="2593" spans="3:3" x14ac:dyDescent="0.2">
      <c r="C2593"/>
    </row>
    <row r="2594" spans="3:3" x14ac:dyDescent="0.2">
      <c r="C2594"/>
    </row>
    <row r="2595" spans="3:3" x14ac:dyDescent="0.2">
      <c r="C2595"/>
    </row>
    <row r="2596" spans="3:3" x14ac:dyDescent="0.2">
      <c r="C2596"/>
    </row>
    <row r="2597" spans="3:3" x14ac:dyDescent="0.2">
      <c r="C2597"/>
    </row>
    <row r="2598" spans="3:3" x14ac:dyDescent="0.2">
      <c r="C2598"/>
    </row>
    <row r="2599" spans="3:3" x14ac:dyDescent="0.2">
      <c r="C2599"/>
    </row>
    <row r="2600" spans="3:3" x14ac:dyDescent="0.2">
      <c r="C2600"/>
    </row>
    <row r="2601" spans="3:3" x14ac:dyDescent="0.2">
      <c r="C2601"/>
    </row>
    <row r="2602" spans="3:3" x14ac:dyDescent="0.2">
      <c r="C2602"/>
    </row>
    <row r="2603" spans="3:3" x14ac:dyDescent="0.2">
      <c r="C2603"/>
    </row>
    <row r="2604" spans="3:3" x14ac:dyDescent="0.2">
      <c r="C2604"/>
    </row>
    <row r="2605" spans="3:3" x14ac:dyDescent="0.2">
      <c r="C2605"/>
    </row>
    <row r="2606" spans="3:3" x14ac:dyDescent="0.2">
      <c r="C2606"/>
    </row>
    <row r="2607" spans="3:3" x14ac:dyDescent="0.2">
      <c r="C2607"/>
    </row>
    <row r="2608" spans="3:3" x14ac:dyDescent="0.2">
      <c r="C2608"/>
    </row>
    <row r="2609" spans="3:3" x14ac:dyDescent="0.2">
      <c r="C2609"/>
    </row>
    <row r="2610" spans="3:3" x14ac:dyDescent="0.2">
      <c r="C2610"/>
    </row>
    <row r="2611" spans="3:3" x14ac:dyDescent="0.2">
      <c r="C2611"/>
    </row>
    <row r="2612" spans="3:3" x14ac:dyDescent="0.2">
      <c r="C2612"/>
    </row>
    <row r="2613" spans="3:3" x14ac:dyDescent="0.2">
      <c r="C2613"/>
    </row>
    <row r="2614" spans="3:3" x14ac:dyDescent="0.2">
      <c r="C2614"/>
    </row>
    <row r="2615" spans="3:3" x14ac:dyDescent="0.2">
      <c r="C2615"/>
    </row>
    <row r="2616" spans="3:3" x14ac:dyDescent="0.2">
      <c r="C2616"/>
    </row>
    <row r="2617" spans="3:3" x14ac:dyDescent="0.2">
      <c r="C2617"/>
    </row>
    <row r="2618" spans="3:3" x14ac:dyDescent="0.2">
      <c r="C2618"/>
    </row>
    <row r="2619" spans="3:3" x14ac:dyDescent="0.2">
      <c r="C2619"/>
    </row>
    <row r="2620" spans="3:3" x14ac:dyDescent="0.2">
      <c r="C2620"/>
    </row>
    <row r="2621" spans="3:3" x14ac:dyDescent="0.2">
      <c r="C2621"/>
    </row>
    <row r="2622" spans="3:3" x14ac:dyDescent="0.2">
      <c r="C2622"/>
    </row>
    <row r="2623" spans="3:3" x14ac:dyDescent="0.2">
      <c r="C2623"/>
    </row>
    <row r="2624" spans="3:3" x14ac:dyDescent="0.2">
      <c r="C2624"/>
    </row>
    <row r="2625" spans="3:3" x14ac:dyDescent="0.2">
      <c r="C2625"/>
    </row>
    <row r="2626" spans="3:3" x14ac:dyDescent="0.2">
      <c r="C2626"/>
    </row>
    <row r="2627" spans="3:3" x14ac:dyDescent="0.2">
      <c r="C2627"/>
    </row>
    <row r="2628" spans="3:3" x14ac:dyDescent="0.2">
      <c r="C2628"/>
    </row>
    <row r="2629" spans="3:3" x14ac:dyDescent="0.2">
      <c r="C2629"/>
    </row>
    <row r="2630" spans="3:3" x14ac:dyDescent="0.2">
      <c r="C2630"/>
    </row>
    <row r="2631" spans="3:3" x14ac:dyDescent="0.2">
      <c r="C2631"/>
    </row>
    <row r="2632" spans="3:3" x14ac:dyDescent="0.2">
      <c r="C2632"/>
    </row>
    <row r="2633" spans="3:3" x14ac:dyDescent="0.2">
      <c r="C2633"/>
    </row>
    <row r="2634" spans="3:3" x14ac:dyDescent="0.2">
      <c r="C2634"/>
    </row>
    <row r="2635" spans="3:3" x14ac:dyDescent="0.2">
      <c r="C2635"/>
    </row>
    <row r="2636" spans="3:3" x14ac:dyDescent="0.2">
      <c r="C2636"/>
    </row>
    <row r="2637" spans="3:3" x14ac:dyDescent="0.2">
      <c r="C2637"/>
    </row>
    <row r="2638" spans="3:3" x14ac:dyDescent="0.2">
      <c r="C2638"/>
    </row>
    <row r="2639" spans="3:3" x14ac:dyDescent="0.2">
      <c r="C2639"/>
    </row>
    <row r="2640" spans="3:3" x14ac:dyDescent="0.2">
      <c r="C2640"/>
    </row>
    <row r="2641" spans="3:3" x14ac:dyDescent="0.2">
      <c r="C2641"/>
    </row>
    <row r="2642" spans="3:3" x14ac:dyDescent="0.2">
      <c r="C2642"/>
    </row>
    <row r="2643" spans="3:3" x14ac:dyDescent="0.2">
      <c r="C2643"/>
    </row>
    <row r="2644" spans="3:3" x14ac:dyDescent="0.2">
      <c r="C2644"/>
    </row>
    <row r="2645" spans="3:3" x14ac:dyDescent="0.2">
      <c r="C2645"/>
    </row>
    <row r="2646" spans="3:3" x14ac:dyDescent="0.2">
      <c r="C2646"/>
    </row>
    <row r="2647" spans="3:3" x14ac:dyDescent="0.2">
      <c r="C2647"/>
    </row>
    <row r="2648" spans="3:3" x14ac:dyDescent="0.2">
      <c r="C2648"/>
    </row>
    <row r="2649" spans="3:3" x14ac:dyDescent="0.2">
      <c r="C2649"/>
    </row>
    <row r="2650" spans="3:3" x14ac:dyDescent="0.2">
      <c r="C2650"/>
    </row>
    <row r="2651" spans="3:3" x14ac:dyDescent="0.2">
      <c r="C2651"/>
    </row>
    <row r="2652" spans="3:3" x14ac:dyDescent="0.2">
      <c r="C2652"/>
    </row>
    <row r="2653" spans="3:3" x14ac:dyDescent="0.2">
      <c r="C2653"/>
    </row>
    <row r="2654" spans="3:3" x14ac:dyDescent="0.2">
      <c r="C2654"/>
    </row>
    <row r="2655" spans="3:3" x14ac:dyDescent="0.2">
      <c r="C2655"/>
    </row>
    <row r="2656" spans="3:3" x14ac:dyDescent="0.2">
      <c r="C2656"/>
    </row>
    <row r="2657" spans="3:3" x14ac:dyDescent="0.2">
      <c r="C2657"/>
    </row>
    <row r="2658" spans="3:3" x14ac:dyDescent="0.2">
      <c r="C2658"/>
    </row>
    <row r="2659" spans="3:3" x14ac:dyDescent="0.2">
      <c r="C2659"/>
    </row>
    <row r="2660" spans="3:3" x14ac:dyDescent="0.2">
      <c r="C2660"/>
    </row>
    <row r="2661" spans="3:3" x14ac:dyDescent="0.2">
      <c r="C2661"/>
    </row>
    <row r="2662" spans="3:3" x14ac:dyDescent="0.2">
      <c r="C2662"/>
    </row>
    <row r="2663" spans="3:3" x14ac:dyDescent="0.2">
      <c r="C2663"/>
    </row>
    <row r="2664" spans="3:3" x14ac:dyDescent="0.2">
      <c r="C2664"/>
    </row>
    <row r="2665" spans="3:3" x14ac:dyDescent="0.2">
      <c r="C2665"/>
    </row>
    <row r="2666" spans="3:3" x14ac:dyDescent="0.2">
      <c r="C2666"/>
    </row>
    <row r="2667" spans="3:3" x14ac:dyDescent="0.2">
      <c r="C2667"/>
    </row>
    <row r="2668" spans="3:3" x14ac:dyDescent="0.2">
      <c r="C2668"/>
    </row>
    <row r="2669" spans="3:3" x14ac:dyDescent="0.2">
      <c r="C2669"/>
    </row>
    <row r="2670" spans="3:3" x14ac:dyDescent="0.2">
      <c r="C2670"/>
    </row>
    <row r="2671" spans="3:3" x14ac:dyDescent="0.2">
      <c r="C2671"/>
    </row>
    <row r="2672" spans="3:3" x14ac:dyDescent="0.2">
      <c r="C2672"/>
    </row>
    <row r="2673" spans="3:3" x14ac:dyDescent="0.2">
      <c r="C2673"/>
    </row>
    <row r="2674" spans="3:3" x14ac:dyDescent="0.2">
      <c r="C2674"/>
    </row>
    <row r="2675" spans="3:3" x14ac:dyDescent="0.2">
      <c r="C2675"/>
    </row>
    <row r="2676" spans="3:3" x14ac:dyDescent="0.2">
      <c r="C2676"/>
    </row>
    <row r="2677" spans="3:3" x14ac:dyDescent="0.2">
      <c r="C2677"/>
    </row>
    <row r="2678" spans="3:3" x14ac:dyDescent="0.2">
      <c r="C2678"/>
    </row>
    <row r="2679" spans="3:3" x14ac:dyDescent="0.2">
      <c r="C2679"/>
    </row>
    <row r="2680" spans="3:3" x14ac:dyDescent="0.2">
      <c r="C2680"/>
    </row>
    <row r="2681" spans="3:3" x14ac:dyDescent="0.2">
      <c r="C2681"/>
    </row>
    <row r="2682" spans="3:3" x14ac:dyDescent="0.2">
      <c r="C2682"/>
    </row>
    <row r="2683" spans="3:3" x14ac:dyDescent="0.2">
      <c r="C2683"/>
    </row>
    <row r="2684" spans="3:3" x14ac:dyDescent="0.2">
      <c r="C2684"/>
    </row>
    <row r="2685" spans="3:3" x14ac:dyDescent="0.2">
      <c r="C2685"/>
    </row>
    <row r="2686" spans="3:3" x14ac:dyDescent="0.2">
      <c r="C2686"/>
    </row>
    <row r="2687" spans="3:3" x14ac:dyDescent="0.2">
      <c r="C2687"/>
    </row>
    <row r="2688" spans="3:3" x14ac:dyDescent="0.2">
      <c r="C2688"/>
    </row>
    <row r="2689" spans="3:3" x14ac:dyDescent="0.2">
      <c r="C2689"/>
    </row>
    <row r="2690" spans="3:3" x14ac:dyDescent="0.2">
      <c r="C2690"/>
    </row>
    <row r="2691" spans="3:3" x14ac:dyDescent="0.2">
      <c r="C2691"/>
    </row>
    <row r="2692" spans="3:3" x14ac:dyDescent="0.2">
      <c r="C2692"/>
    </row>
    <row r="2693" spans="3:3" x14ac:dyDescent="0.2">
      <c r="C2693"/>
    </row>
    <row r="2694" spans="3:3" x14ac:dyDescent="0.2">
      <c r="C2694"/>
    </row>
    <row r="2695" spans="3:3" x14ac:dyDescent="0.2">
      <c r="C2695"/>
    </row>
    <row r="2696" spans="3:3" x14ac:dyDescent="0.2">
      <c r="C2696"/>
    </row>
    <row r="2697" spans="3:3" x14ac:dyDescent="0.2">
      <c r="C2697"/>
    </row>
    <row r="2698" spans="3:3" x14ac:dyDescent="0.2">
      <c r="C2698"/>
    </row>
    <row r="2699" spans="3:3" x14ac:dyDescent="0.2">
      <c r="C2699"/>
    </row>
    <row r="2700" spans="3:3" x14ac:dyDescent="0.2">
      <c r="C2700"/>
    </row>
    <row r="2701" spans="3:3" x14ac:dyDescent="0.2">
      <c r="C2701"/>
    </row>
    <row r="2702" spans="3:3" x14ac:dyDescent="0.2">
      <c r="C2702"/>
    </row>
    <row r="2703" spans="3:3" x14ac:dyDescent="0.2">
      <c r="C2703"/>
    </row>
    <row r="2704" spans="3:3" x14ac:dyDescent="0.2">
      <c r="C2704"/>
    </row>
    <row r="2705" spans="3:3" x14ac:dyDescent="0.2">
      <c r="C2705"/>
    </row>
    <row r="2706" spans="3:3" x14ac:dyDescent="0.2">
      <c r="C2706"/>
    </row>
    <row r="2707" spans="3:3" x14ac:dyDescent="0.2">
      <c r="C2707"/>
    </row>
    <row r="2708" spans="3:3" x14ac:dyDescent="0.2">
      <c r="C2708"/>
    </row>
    <row r="2709" spans="3:3" x14ac:dyDescent="0.2">
      <c r="C2709"/>
    </row>
    <row r="2710" spans="3:3" x14ac:dyDescent="0.2">
      <c r="C2710"/>
    </row>
    <row r="2711" spans="3:3" x14ac:dyDescent="0.2">
      <c r="C2711"/>
    </row>
    <row r="2712" spans="3:3" x14ac:dyDescent="0.2">
      <c r="C2712"/>
    </row>
    <row r="2713" spans="3:3" x14ac:dyDescent="0.2">
      <c r="C2713"/>
    </row>
    <row r="2714" spans="3:3" x14ac:dyDescent="0.2">
      <c r="C2714"/>
    </row>
    <row r="2715" spans="3:3" x14ac:dyDescent="0.2">
      <c r="C2715"/>
    </row>
    <row r="2716" spans="3:3" x14ac:dyDescent="0.2">
      <c r="C2716"/>
    </row>
    <row r="2717" spans="3:3" x14ac:dyDescent="0.2">
      <c r="C2717"/>
    </row>
    <row r="2718" spans="3:3" x14ac:dyDescent="0.2">
      <c r="C2718"/>
    </row>
    <row r="2719" spans="3:3" x14ac:dyDescent="0.2">
      <c r="C2719"/>
    </row>
    <row r="2720" spans="3:3" x14ac:dyDescent="0.2">
      <c r="C2720"/>
    </row>
    <row r="2721" spans="3:3" x14ac:dyDescent="0.2">
      <c r="C2721"/>
    </row>
    <row r="2722" spans="3:3" x14ac:dyDescent="0.2">
      <c r="C2722"/>
    </row>
    <row r="2723" spans="3:3" x14ac:dyDescent="0.2">
      <c r="C2723"/>
    </row>
    <row r="2724" spans="3:3" x14ac:dyDescent="0.2">
      <c r="C2724"/>
    </row>
    <row r="2725" spans="3:3" x14ac:dyDescent="0.2">
      <c r="C2725"/>
    </row>
    <row r="2726" spans="3:3" x14ac:dyDescent="0.2">
      <c r="C2726"/>
    </row>
    <row r="2727" spans="3:3" x14ac:dyDescent="0.2">
      <c r="C2727"/>
    </row>
    <row r="2728" spans="3:3" x14ac:dyDescent="0.2">
      <c r="C2728"/>
    </row>
    <row r="2729" spans="3:3" x14ac:dyDescent="0.2">
      <c r="C2729"/>
    </row>
    <row r="2730" spans="3:3" x14ac:dyDescent="0.2">
      <c r="C2730"/>
    </row>
    <row r="2731" spans="3:3" x14ac:dyDescent="0.2">
      <c r="C2731"/>
    </row>
    <row r="2732" spans="3:3" x14ac:dyDescent="0.2">
      <c r="C2732"/>
    </row>
    <row r="2733" spans="3:3" x14ac:dyDescent="0.2">
      <c r="C2733"/>
    </row>
    <row r="2734" spans="3:3" x14ac:dyDescent="0.2">
      <c r="C2734"/>
    </row>
    <row r="2735" spans="3:3" x14ac:dyDescent="0.2">
      <c r="C2735"/>
    </row>
    <row r="2736" spans="3:3" x14ac:dyDescent="0.2">
      <c r="C2736"/>
    </row>
    <row r="2737" spans="3:3" x14ac:dyDescent="0.2">
      <c r="C2737"/>
    </row>
    <row r="2738" spans="3:3" x14ac:dyDescent="0.2">
      <c r="C2738"/>
    </row>
    <row r="2739" spans="3:3" x14ac:dyDescent="0.2">
      <c r="C2739"/>
    </row>
    <row r="2740" spans="3:3" x14ac:dyDescent="0.2">
      <c r="C2740"/>
    </row>
    <row r="2741" spans="3:3" x14ac:dyDescent="0.2">
      <c r="C2741"/>
    </row>
    <row r="2742" spans="3:3" x14ac:dyDescent="0.2">
      <c r="C2742"/>
    </row>
    <row r="2743" spans="3:3" x14ac:dyDescent="0.2">
      <c r="C2743"/>
    </row>
    <row r="2744" spans="3:3" x14ac:dyDescent="0.2">
      <c r="C2744"/>
    </row>
    <row r="2745" spans="3:3" x14ac:dyDescent="0.2">
      <c r="C2745"/>
    </row>
    <row r="2746" spans="3:3" x14ac:dyDescent="0.2">
      <c r="C2746"/>
    </row>
    <row r="2747" spans="3:3" x14ac:dyDescent="0.2">
      <c r="C2747"/>
    </row>
    <row r="2748" spans="3:3" x14ac:dyDescent="0.2">
      <c r="C2748"/>
    </row>
    <row r="2749" spans="3:3" x14ac:dyDescent="0.2">
      <c r="C2749"/>
    </row>
    <row r="2750" spans="3:3" x14ac:dyDescent="0.2">
      <c r="C2750"/>
    </row>
    <row r="2751" spans="3:3" x14ac:dyDescent="0.2">
      <c r="C2751"/>
    </row>
    <row r="2752" spans="3:3" x14ac:dyDescent="0.2">
      <c r="C2752"/>
    </row>
    <row r="2753" spans="3:3" x14ac:dyDescent="0.2">
      <c r="C2753"/>
    </row>
    <row r="2754" spans="3:3" x14ac:dyDescent="0.2">
      <c r="C2754"/>
    </row>
    <row r="2755" spans="3:3" x14ac:dyDescent="0.2">
      <c r="C2755"/>
    </row>
    <row r="2756" spans="3:3" x14ac:dyDescent="0.2">
      <c r="C2756"/>
    </row>
    <row r="2757" spans="3:3" x14ac:dyDescent="0.2">
      <c r="C2757"/>
    </row>
    <row r="2758" spans="3:3" x14ac:dyDescent="0.2">
      <c r="C2758"/>
    </row>
    <row r="2759" spans="3:3" x14ac:dyDescent="0.2">
      <c r="C2759"/>
    </row>
    <row r="2760" spans="3:3" x14ac:dyDescent="0.2">
      <c r="C2760"/>
    </row>
    <row r="2761" spans="3:3" x14ac:dyDescent="0.2">
      <c r="C2761"/>
    </row>
    <row r="2762" spans="3:3" x14ac:dyDescent="0.2">
      <c r="C2762"/>
    </row>
    <row r="2763" spans="3:3" x14ac:dyDescent="0.2">
      <c r="C2763"/>
    </row>
    <row r="2764" spans="3:3" x14ac:dyDescent="0.2">
      <c r="C2764"/>
    </row>
    <row r="2765" spans="3:3" x14ac:dyDescent="0.2">
      <c r="C2765"/>
    </row>
    <row r="2766" spans="3:3" x14ac:dyDescent="0.2">
      <c r="C2766"/>
    </row>
    <row r="2767" spans="3:3" x14ac:dyDescent="0.2">
      <c r="C2767"/>
    </row>
    <row r="2768" spans="3:3" x14ac:dyDescent="0.2">
      <c r="C2768"/>
    </row>
    <row r="2769" spans="3:3" x14ac:dyDescent="0.2">
      <c r="C2769"/>
    </row>
    <row r="2770" spans="3:3" x14ac:dyDescent="0.2">
      <c r="C2770"/>
    </row>
    <row r="2771" spans="3:3" x14ac:dyDescent="0.2">
      <c r="C2771"/>
    </row>
    <row r="2772" spans="3:3" x14ac:dyDescent="0.2">
      <c r="C2772"/>
    </row>
    <row r="2773" spans="3:3" x14ac:dyDescent="0.2">
      <c r="C2773"/>
    </row>
    <row r="2774" spans="3:3" x14ac:dyDescent="0.2">
      <c r="C2774"/>
    </row>
    <row r="2775" spans="3:3" x14ac:dyDescent="0.2">
      <c r="C2775"/>
    </row>
    <row r="2776" spans="3:3" x14ac:dyDescent="0.2">
      <c r="C2776"/>
    </row>
    <row r="2777" spans="3:3" x14ac:dyDescent="0.2">
      <c r="C2777"/>
    </row>
    <row r="2778" spans="3:3" x14ac:dyDescent="0.2">
      <c r="C2778"/>
    </row>
    <row r="2779" spans="3:3" x14ac:dyDescent="0.2">
      <c r="C2779"/>
    </row>
    <row r="2780" spans="3:3" x14ac:dyDescent="0.2">
      <c r="C2780"/>
    </row>
    <row r="2781" spans="3:3" x14ac:dyDescent="0.2">
      <c r="C2781"/>
    </row>
    <row r="2782" spans="3:3" x14ac:dyDescent="0.2">
      <c r="C2782"/>
    </row>
    <row r="2783" spans="3:3" x14ac:dyDescent="0.2">
      <c r="C2783"/>
    </row>
    <row r="2784" spans="3:3" x14ac:dyDescent="0.2">
      <c r="C2784"/>
    </row>
    <row r="2785" spans="3:3" x14ac:dyDescent="0.2">
      <c r="C2785"/>
    </row>
    <row r="2786" spans="3:3" x14ac:dyDescent="0.2">
      <c r="C2786"/>
    </row>
    <row r="2787" spans="3:3" x14ac:dyDescent="0.2">
      <c r="C2787"/>
    </row>
    <row r="2788" spans="3:3" x14ac:dyDescent="0.2">
      <c r="C2788"/>
    </row>
    <row r="2789" spans="3:3" x14ac:dyDescent="0.2">
      <c r="C2789"/>
    </row>
    <row r="2790" spans="3:3" x14ac:dyDescent="0.2">
      <c r="C2790"/>
    </row>
    <row r="2791" spans="3:3" x14ac:dyDescent="0.2">
      <c r="C2791"/>
    </row>
    <row r="2792" spans="3:3" x14ac:dyDescent="0.2">
      <c r="C2792"/>
    </row>
    <row r="2793" spans="3:3" x14ac:dyDescent="0.2">
      <c r="C2793"/>
    </row>
    <row r="2794" spans="3:3" x14ac:dyDescent="0.2">
      <c r="C2794"/>
    </row>
    <row r="2795" spans="3:3" x14ac:dyDescent="0.2">
      <c r="C2795"/>
    </row>
    <row r="2796" spans="3:3" x14ac:dyDescent="0.2">
      <c r="C2796"/>
    </row>
    <row r="2797" spans="3:3" x14ac:dyDescent="0.2">
      <c r="C2797"/>
    </row>
    <row r="2798" spans="3:3" x14ac:dyDescent="0.2">
      <c r="C2798"/>
    </row>
    <row r="2799" spans="3:3" x14ac:dyDescent="0.2">
      <c r="C2799"/>
    </row>
    <row r="2800" spans="3:3" x14ac:dyDescent="0.2">
      <c r="C2800"/>
    </row>
    <row r="2801" spans="3:3" x14ac:dyDescent="0.2">
      <c r="C2801"/>
    </row>
    <row r="2802" spans="3:3" x14ac:dyDescent="0.2">
      <c r="C2802"/>
    </row>
    <row r="2803" spans="3:3" x14ac:dyDescent="0.2">
      <c r="C2803"/>
    </row>
    <row r="2804" spans="3:3" x14ac:dyDescent="0.2">
      <c r="C2804"/>
    </row>
    <row r="2805" spans="3:3" x14ac:dyDescent="0.2">
      <c r="C2805"/>
    </row>
    <row r="2806" spans="3:3" x14ac:dyDescent="0.2">
      <c r="C2806"/>
    </row>
    <row r="2807" spans="3:3" x14ac:dyDescent="0.2">
      <c r="C2807"/>
    </row>
    <row r="2808" spans="3:3" x14ac:dyDescent="0.2">
      <c r="C2808"/>
    </row>
    <row r="2809" spans="3:3" x14ac:dyDescent="0.2">
      <c r="C2809"/>
    </row>
    <row r="2810" spans="3:3" x14ac:dyDescent="0.2">
      <c r="C2810"/>
    </row>
    <row r="2811" spans="3:3" x14ac:dyDescent="0.2">
      <c r="C2811"/>
    </row>
    <row r="2812" spans="3:3" x14ac:dyDescent="0.2">
      <c r="C2812"/>
    </row>
    <row r="2813" spans="3:3" x14ac:dyDescent="0.2">
      <c r="C2813"/>
    </row>
    <row r="2814" spans="3:3" x14ac:dyDescent="0.2">
      <c r="C2814"/>
    </row>
    <row r="2815" spans="3:3" x14ac:dyDescent="0.2">
      <c r="C2815"/>
    </row>
    <row r="2816" spans="3:3" x14ac:dyDescent="0.2">
      <c r="C2816"/>
    </row>
    <row r="2817" spans="3:3" x14ac:dyDescent="0.2">
      <c r="C2817"/>
    </row>
    <row r="2818" spans="3:3" x14ac:dyDescent="0.2">
      <c r="C2818"/>
    </row>
    <row r="2819" spans="3:3" x14ac:dyDescent="0.2">
      <c r="C2819"/>
    </row>
  </sheetData>
  <mergeCells count="138">
    <mergeCell ref="A342:A343"/>
    <mergeCell ref="A316:A317"/>
    <mergeCell ref="A291:A292"/>
    <mergeCell ref="A266:A267"/>
    <mergeCell ref="A241:A242"/>
    <mergeCell ref="A465:A466"/>
    <mergeCell ref="A440:A441"/>
    <mergeCell ref="A415:A416"/>
    <mergeCell ref="A390:A391"/>
    <mergeCell ref="A365:A366"/>
    <mergeCell ref="A94:A95"/>
    <mergeCell ref="A70:A71"/>
    <mergeCell ref="A46:A47"/>
    <mergeCell ref="A22:A23"/>
    <mergeCell ref="A3:A4"/>
    <mergeCell ref="A216:A217"/>
    <mergeCell ref="A195:A196"/>
    <mergeCell ref="A174:A175"/>
    <mergeCell ref="A147:A148"/>
    <mergeCell ref="A121:A122"/>
    <mergeCell ref="A520:A521"/>
    <mergeCell ref="A490:A491"/>
    <mergeCell ref="A717:A718"/>
    <mergeCell ref="A696:A697"/>
    <mergeCell ref="A668:A669"/>
    <mergeCell ref="A642:A643"/>
    <mergeCell ref="A617:A618"/>
    <mergeCell ref="A843:A844"/>
    <mergeCell ref="A818:A819"/>
    <mergeCell ref="A792:A793"/>
    <mergeCell ref="A767:A768"/>
    <mergeCell ref="A742:A743"/>
    <mergeCell ref="A592:A593"/>
    <mergeCell ref="A567:A568"/>
    <mergeCell ref="A541:A542"/>
    <mergeCell ref="A995:A996"/>
    <mergeCell ref="A967:A968"/>
    <mergeCell ref="A934:A935"/>
    <mergeCell ref="A905:A906"/>
    <mergeCell ref="A870:A871"/>
    <mergeCell ref="A1165:A1166"/>
    <mergeCell ref="A1125:A1127"/>
    <mergeCell ref="A1094:A1095"/>
    <mergeCell ref="A1054:A1056"/>
    <mergeCell ref="A1025:A1026"/>
    <mergeCell ref="A1195:A1197"/>
    <mergeCell ref="B1219:L1231"/>
    <mergeCell ref="B129:L143"/>
    <mergeCell ref="B3:L4"/>
    <mergeCell ref="B10:L18"/>
    <mergeCell ref="B22:L23"/>
    <mergeCell ref="B30:L42"/>
    <mergeCell ref="B54:L66"/>
    <mergeCell ref="B70:L71"/>
    <mergeCell ref="B78:L90"/>
    <mergeCell ref="B94:L95"/>
    <mergeCell ref="B103:L117"/>
    <mergeCell ref="B121:L122"/>
    <mergeCell ref="B46:L48"/>
    <mergeCell ref="B274:L287"/>
    <mergeCell ref="B147:L148"/>
    <mergeCell ref="B155:L169"/>
    <mergeCell ref="B174:L175"/>
    <mergeCell ref="B182:L191"/>
    <mergeCell ref="B195:L196"/>
    <mergeCell ref="B203:L212"/>
    <mergeCell ref="B216:L217"/>
    <mergeCell ref="B224:L237"/>
    <mergeCell ref="B241:L242"/>
    <mergeCell ref="B249:L262"/>
    <mergeCell ref="B266:L267"/>
    <mergeCell ref="B423:L436"/>
    <mergeCell ref="B291:L292"/>
    <mergeCell ref="B299:L312"/>
    <mergeCell ref="B316:L317"/>
    <mergeCell ref="B324:L337"/>
    <mergeCell ref="B342:L343"/>
    <mergeCell ref="B350:L361"/>
    <mergeCell ref="B365:L366"/>
    <mergeCell ref="B373:L386"/>
    <mergeCell ref="B390:L391"/>
    <mergeCell ref="B398:L411"/>
    <mergeCell ref="B415:L416"/>
    <mergeCell ref="B575:L588"/>
    <mergeCell ref="B440:L441"/>
    <mergeCell ref="B448:L461"/>
    <mergeCell ref="B465:L466"/>
    <mergeCell ref="B473:L486"/>
    <mergeCell ref="B490:L491"/>
    <mergeCell ref="B498:L515"/>
    <mergeCell ref="B520:L521"/>
    <mergeCell ref="B528:L537"/>
    <mergeCell ref="B541:L542"/>
    <mergeCell ref="B550:L563"/>
    <mergeCell ref="B567:L568"/>
    <mergeCell ref="B725:L738"/>
    <mergeCell ref="B592:L593"/>
    <mergeCell ref="B600:L613"/>
    <mergeCell ref="B617:L618"/>
    <mergeCell ref="B625:L638"/>
    <mergeCell ref="B642:L643"/>
    <mergeCell ref="B650:L663"/>
    <mergeCell ref="B668:L669"/>
    <mergeCell ref="B676:L691"/>
    <mergeCell ref="B696:L697"/>
    <mergeCell ref="B705:L713"/>
    <mergeCell ref="B717:L718"/>
    <mergeCell ref="B742:L743"/>
    <mergeCell ref="B750:L763"/>
    <mergeCell ref="B767:L768"/>
    <mergeCell ref="B775:L788"/>
    <mergeCell ref="B792:L793"/>
    <mergeCell ref="B981:L991"/>
    <mergeCell ref="B800:L813"/>
    <mergeCell ref="B818:L819"/>
    <mergeCell ref="B826:L839"/>
    <mergeCell ref="B843:L844"/>
    <mergeCell ref="B851:L864"/>
    <mergeCell ref="B920:L930"/>
    <mergeCell ref="B889:L900"/>
    <mergeCell ref="B905:L907"/>
    <mergeCell ref="B967:L969"/>
    <mergeCell ref="B870:L872"/>
    <mergeCell ref="B934:L936"/>
    <mergeCell ref="B1125:L1127"/>
    <mergeCell ref="B1054:L1056"/>
    <mergeCell ref="B1195:L1197"/>
    <mergeCell ref="B953:L963"/>
    <mergeCell ref="B1181:L1191"/>
    <mergeCell ref="B995:L996"/>
    <mergeCell ref="B1025:L1026"/>
    <mergeCell ref="B1040:L1050"/>
    <mergeCell ref="B1149:L1161"/>
    <mergeCell ref="B1078:L1090"/>
    <mergeCell ref="B1113:L1122"/>
    <mergeCell ref="B1010:L1021"/>
    <mergeCell ref="B1094:L1096"/>
    <mergeCell ref="B1165:L1168"/>
  </mergeCells>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Financial_Services </vt:lpstr>
      <vt:lpstr>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919300010227</cp:lastModifiedBy>
  <dcterms:created xsi:type="dcterms:W3CDTF">2024-07-26T04:58:05Z</dcterms:created>
  <dcterms:modified xsi:type="dcterms:W3CDTF">2024-09-18T11:36:49Z</dcterms:modified>
</cp:coreProperties>
</file>